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527DB630-5A5E-4A8B-B6BC-17D8B325D19A}" xr6:coauthVersionLast="47" xr6:coauthVersionMax="47" xr10:uidLastSave="{00000000-0000-0000-0000-000000000000}"/>
  <bookViews>
    <workbookView xWindow="870" yWindow="255" windowWidth="25200" windowHeight="14700" tabRatio="775" xr2:uid="{00000000-000D-0000-FFFF-FFFF00000000}"/>
  </bookViews>
  <sheets>
    <sheet name="PL【JGAAP】" sheetId="51" r:id="rId1"/>
    <sheet name="PL【IFRS】 " sheetId="61" r:id="rId2"/>
    <sheet name="PL QTR【JGAAP】" sheetId="52" r:id="rId3"/>
    <sheet name="PL QTR【IFRS】 " sheetId="64" r:id="rId4"/>
    <sheet name="BS【JGAAP】" sheetId="53" r:id="rId5"/>
    <sheet name="BS【IFRS】" sheetId="47" r:id="rId6"/>
    <sheet name="CF【JGAAP】" sheetId="54" r:id="rId7"/>
    <sheet name="CF【IFRS】" sheetId="48" r:id="rId8"/>
    <sheet name="SEGMENT【JGAAP】" sheetId="41" r:id="rId9"/>
    <sheet name="SEGMENT【IFRS】 " sheetId="58" r:id="rId10"/>
    <sheet name="GROUP（1） " sheetId="49" r:id="rId11"/>
    <sheet name="GROUP  (2)" sheetId="57" r:id="rId12"/>
    <sheet name="ETC" sheetId="60" r:id="rId13"/>
    <sheet name="XTA_EXCEL_LINK_WORKSHEET" sheetId="63" state="veryHidden" r:id="rId14"/>
  </sheets>
  <externalReferences>
    <externalReference r:id="rId15"/>
  </externalReferences>
  <definedNames>
    <definedName name="EV__LASTREFTIME__" hidden="1">39563.8390046296</definedName>
    <definedName name="_xlnm.Print_Area" localSheetId="5">BS【IFRS】!$A$1:$Q$62</definedName>
    <definedName name="_xlnm.Print_Area" localSheetId="4">BS【JGAAP】!$A$1:$L$65</definedName>
    <definedName name="_xlnm.Print_Area" localSheetId="6">CF【JGAAP】!$A$1:$M$68</definedName>
    <definedName name="_xlnm.Print_Area" localSheetId="12">ETC!$A$1:$AE$31</definedName>
    <definedName name="_xlnm.Print_Area" localSheetId="11">'GROUP  (2)'!$A$1:$AG$40</definedName>
    <definedName name="_xlnm.Print_Area" localSheetId="10">'GROUP（1） '!$A$1:$AM$56</definedName>
    <definedName name="_xlnm.Print_Area" localSheetId="3">'PL QTR【IFRS】 '!$A$1:$AO$76</definedName>
    <definedName name="_xlnm.Print_Area" localSheetId="2">'PL QTR【JGAAP】'!$A$1:$AP$33</definedName>
    <definedName name="_xlnm.Print_Area" localSheetId="1">'PL【IFRS】 '!$A$1:$S$76</definedName>
    <definedName name="_xlnm.Print_Area" localSheetId="0">PL【JGAAP】!$A$1:$P$101</definedName>
    <definedName name="_xlnm.Print_Area" localSheetId="9">'SEGMENT【IFRS】 '!$A$1:$AA$51</definedName>
    <definedName name="_xlnm.Print_Area" localSheetId="8">SEGMENT【JGAAP】!$A$1:$V$60</definedName>
    <definedName name="XTA_EXCEL_LINK_251" hidden="1">'PL【IFRS】 '!$N$7</definedName>
    <definedName name="XTA_EXCEL_LINK_252" hidden="1">'PL【IFRS】 '!$N$8</definedName>
    <definedName name="XTA_EXCEL_LINK_253" hidden="1">'PL【IFRS】 '!$N$9</definedName>
    <definedName name="XTA_EXCEL_LINK_254" hidden="1">'PL【IFRS】 '!$N$10</definedName>
    <definedName name="XTA_EXCEL_LINK_255" hidden="1">'PL【IFRS】 '!$N$11</definedName>
    <definedName name="XTA_EXCEL_LINK_256" hidden="1">'PL【IFRS】 '!$N$12</definedName>
    <definedName name="XTA_EXCEL_LINK_257" hidden="1">'PL【IFRS】 '!$N$14</definedName>
    <definedName name="XTA_EXCEL_LINK_258" hidden="1">'PL【IFRS】 '!$N$15</definedName>
    <definedName name="XTA_EXCEL_LINK_259" hidden="1">'PL【IFRS】 '!$N$16</definedName>
    <definedName name="XTA_EXCEL_LINK_260" hidden="1">'PL【IFRS】 '!$N$17</definedName>
    <definedName name="XTA_EXCEL_LINK_261" hidden="1">'PL【IFRS】 '!$N$18</definedName>
    <definedName name="XTA_EXCEL_LINK_262" hidden="1">'PL【IFRS】 '!$N$19</definedName>
    <definedName name="XTA_EXCEL_LINK_263" hidden="1">'PL【IFRS】 '!$N$26</definedName>
    <definedName name="XTA_EXCEL_LINK_264" hidden="1">'PL【IFRS】 '!$N$23</definedName>
    <definedName name="XTA_EXCEL_LINK_265" hidden="1">'PL【IFRS】 '!$N$24</definedName>
    <definedName name="XTA_EXCEL_LINK_267" hidden="1">'PL【IFRS】 '!$N$30</definedName>
    <definedName name="XTA_EXCEL_LINK_268" hidden="1">'PL【IFRS】 '!$N$28</definedName>
    <definedName name="XTA_EXCEL_LINK_269" hidden="1">'PL【IFRS】 '!$N$31</definedName>
    <definedName name="XTA_EXCEL_LINK_270" hidden="1">'PL【IFRS】 '!$N$32</definedName>
    <definedName name="XTA_EXCEL_LINK_271" hidden="1">'PL【IFRS】 '!$N$33</definedName>
    <definedName name="XTA_EXCEL_LINK_272" hidden="1">'PL【IFRS】 '!$N$34</definedName>
    <definedName name="XTA_EXCEL_LINK_273" hidden="1">'PL【IFRS】 '!$N$36</definedName>
    <definedName name="XTA_EXCEL_LINK_274" hidden="1">'PL【IFRS】 '!$N$37</definedName>
    <definedName name="XTA_EXCEL_LINK_275" hidden="1">#REF!</definedName>
    <definedName name="XTA_EXCEL_LINK_276" hidden="1">#REF!</definedName>
    <definedName name="XTA_EXCEL_LINK_277" hidden="1">#REF!</definedName>
    <definedName name="XTA_EXCEL_LINK_278" hidden="1">#REF!</definedName>
    <definedName name="XTA_EXCEL_LINK_279" hidden="1">#REF!</definedName>
    <definedName name="XTA_EXCEL_LINK_280" hidden="1">#REF!</definedName>
    <definedName name="XTA_EXCEL_LINK_281" hidden="1">#REF!</definedName>
    <definedName name="XTA_EXCEL_LINK_282" hidden="1">#REF!</definedName>
    <definedName name="XTA_EXCEL_LINK_283" hidden="1">#REF!</definedName>
    <definedName name="XTA_EXCEL_LINK_284" hidden="1">#REF!</definedName>
    <definedName name="XTA_EXCEL_LINK_285" hidden="1">#REF!</definedName>
    <definedName name="XTA_EXCEL_LINK_286" hidden="1">#REF!</definedName>
    <definedName name="XTA_EXCEL_LINK_287" hidden="1">#REF!</definedName>
    <definedName name="XTA_EXCEL_LINK_288" hidden="1">#REF!</definedName>
    <definedName name="XTA_EXCEL_LINK_289" hidden="1">#REF!</definedName>
    <definedName name="XTA_EXCEL_LINK_290" hidden="1">#REF!</definedName>
    <definedName name="XTA_EXCEL_LINK_291" hidden="1">#REF!</definedName>
    <definedName name="XTA_EXCEL_LINK_292" hidden="1">#REF!</definedName>
    <definedName name="XTA_EXCEL_LINK_293" hidden="1">#REF!</definedName>
    <definedName name="XTA_EXCEL_LINK_294" hidden="1">#REF!</definedName>
    <definedName name="XTA_EXCEL_LINK_295" hidden="1">#REF!</definedName>
    <definedName name="XTA_EXCEL_LINK_296" hidden="1">#REF!</definedName>
    <definedName name="XTA_EXCEL_LINK_297" hidden="1">#REF!</definedName>
    <definedName name="XTA_EXCEL_LINK_298" hidden="1">#REF!</definedName>
    <definedName name="XTA_EXCEL_LINK_299" hidden="1">#REF!</definedName>
    <definedName name="XTA_EXCEL_LINK_301" hidden="1">BS【IFRS】!$O$7</definedName>
    <definedName name="XTA_EXCEL_LINK_303" hidden="1">BS【IFRS】!$O$6</definedName>
    <definedName name="XTA_EXCEL_LINK_304" hidden="1">BS【IFRS】!$O$8</definedName>
    <definedName name="XTA_EXCEL_LINK_305" hidden="1">BS【IFRS】!$O$10</definedName>
    <definedName name="XTA_EXCEL_LINK_306" hidden="1">BS【IFRS】!$O$11</definedName>
    <definedName name="XTA_EXCEL_LINK_307" hidden="1">BS【IFRS】!$O$12</definedName>
    <definedName name="XTA_EXCEL_LINK_308" hidden="1">BS【IFRS】!$O$13</definedName>
    <definedName name="XTA_EXCEL_LINK_309" hidden="1">BS【IFRS】!$O$14</definedName>
    <definedName name="XTA_EXCEL_LINK_310" hidden="1">BS【IFRS】!$O$15</definedName>
    <definedName name="XTA_EXCEL_LINK_311" hidden="1">BS【IFRS】!$O$17</definedName>
    <definedName name="XTA_EXCEL_LINK_312" hidden="1">BS【IFRS】!$O$18</definedName>
    <definedName name="XTA_EXCEL_LINK_313" hidden="1">BS【IFRS】!$O$19</definedName>
    <definedName name="XTA_EXCEL_LINK_314" hidden="1">BS【IFRS】!$O$20</definedName>
    <definedName name="XTA_EXCEL_LINK_315" hidden="1">BS【IFRS】!$O$21</definedName>
    <definedName name="XTA_EXCEL_LINK_316" hidden="1">BS【IFRS】!$O$22</definedName>
    <definedName name="XTA_EXCEL_LINK_317" hidden="1">BS【IFRS】!$O$23</definedName>
    <definedName name="XTA_EXCEL_LINK_318" hidden="1">BS【IFRS】!$O$24</definedName>
    <definedName name="XTA_EXCEL_LINK_319" hidden="1">BS【IFRS】!$O$25</definedName>
    <definedName name="XTA_EXCEL_LINK_320" hidden="1">BS【IFRS】!$O$26</definedName>
    <definedName name="XTA_EXCEL_LINK_321" hidden="1">BS【IFRS】!$O$27</definedName>
    <definedName name="XTA_EXCEL_LINK_322" hidden="1">BS【IFRS】!$O$28</definedName>
    <definedName name="XTA_EXCEL_LINK_323" hidden="1">BS【IFRS】!$O$29</definedName>
    <definedName name="XTA_EXCEL_LINK_324" hidden="1">BS【IFRS】!$O$31</definedName>
    <definedName name="XTA_EXCEL_LINK_325" hidden="1">BS【IFRS】!$O$32</definedName>
    <definedName name="XTA_EXCEL_LINK_326" hidden="1">BS【IFRS】!$O$33</definedName>
    <definedName name="XTA_EXCEL_LINK_327" hidden="1">BS【IFRS】!$O$34</definedName>
    <definedName name="XTA_EXCEL_LINK_328" hidden="1">BS【IFRS】!$O$35</definedName>
    <definedName name="XTA_EXCEL_LINK_329" hidden="1">BS【IFRS】!$O$36</definedName>
    <definedName name="XTA_EXCEL_LINK_330" hidden="1">BS【IFRS】!$O$37</definedName>
    <definedName name="XTA_EXCEL_LINK_331" hidden="1">BS【IFRS】!$O$39</definedName>
    <definedName name="XTA_EXCEL_LINK_332" hidden="1">BS【IFRS】!$O$41</definedName>
    <definedName name="XTA_EXCEL_LINK_333" hidden="1">BS【IFRS】!$O$42</definedName>
    <definedName name="XTA_EXCEL_LINK_334" hidden="1">BS【IFRS】!$O$43</definedName>
    <definedName name="XTA_EXCEL_LINK_335" hidden="1">BS【IFRS】!$O$44</definedName>
    <definedName name="XTA_EXCEL_LINK_338" hidden="1">BS【IFRS】!$O$45</definedName>
    <definedName name="XTA_EXCEL_LINK_339" hidden="1">BS【IFRS】!$O$46</definedName>
    <definedName name="XTA_EXCEL_LINK_340" hidden="1">BS【IFRS】!$O$47</definedName>
    <definedName name="XTA_EXCEL_LINK_341" hidden="1">BS【IFRS】!$O$48</definedName>
    <definedName name="XTA_EXCEL_LINK_342" hidden="1">BS【IFRS】!$O$49</definedName>
    <definedName name="XTA_EXCEL_LINK_343" hidden="1">BS【IFRS】!$O$50</definedName>
    <definedName name="XTA_EXCEL_LINK_344" hidden="1">BS【IFRS】!$O$52</definedName>
    <definedName name="XTA_EXCEL_LINK_345" hidden="1">BS【IFRS】!$O$53</definedName>
    <definedName name="XTA_EXCEL_LINK_346" hidden="1">BS【IFRS】!$O$54</definedName>
    <definedName name="XTA_EXCEL_LINK_347" hidden="1">BS【IFRS】!$O$55</definedName>
    <definedName name="XTA_EXCEL_LINK_348" hidden="1">BS【IFRS】!$O$56</definedName>
    <definedName name="XTA_EXCEL_LINK_349" hidden="1">BS【IFRS】!$O$57</definedName>
    <definedName name="XTA_EXCEL_LINK_350" hidden="1">BS【IFRS】!$O$58</definedName>
    <definedName name="XTA_EXCEL_LINK_351" hidden="1">BS【IFRS】!$O$59</definedName>
    <definedName name="XTA_EXCEL_LINK_352" hidden="1">BS【IFRS】!$O$60</definedName>
    <definedName name="XTA_EXCEL_LINK_353" hidden="1">CF【IFRS】!$O$6</definedName>
    <definedName name="XTA_EXCEL_LINK_354" hidden="1">CF【IFRS】!$O$7</definedName>
    <definedName name="XTA_EXCEL_LINK_355" hidden="1">CF【IFRS】!$O$8</definedName>
    <definedName name="XTA_EXCEL_LINK_356" hidden="1">CF【IFRS】!$O$9</definedName>
    <definedName name="XTA_EXCEL_LINK_357" hidden="1">CF【IFRS】!$O$10</definedName>
    <definedName name="XTA_EXCEL_LINK_358" hidden="1">CF【IFRS】!$O$11</definedName>
    <definedName name="XTA_EXCEL_LINK_359" hidden="1">CF【IFRS】!$O$12</definedName>
    <definedName name="XTA_EXCEL_LINK_360" hidden="1">CF【IFRS】!$O$13</definedName>
    <definedName name="XTA_EXCEL_LINK_361" hidden="1">CF【IFRS】!$O$14</definedName>
    <definedName name="XTA_EXCEL_LINK_362" hidden="1">CF【IFRS】!$O$15</definedName>
    <definedName name="XTA_EXCEL_LINK_363" hidden="1">CF【IFRS】!$O$16</definedName>
    <definedName name="XTA_EXCEL_LINK_364" hidden="1">CF【IFRS】!$O$17</definedName>
    <definedName name="XTA_EXCEL_LINK_365" hidden="1">CF【IFRS】!$O$18</definedName>
    <definedName name="XTA_EXCEL_LINK_366" hidden="1">CF【IFRS】!$O$19</definedName>
    <definedName name="XTA_EXCEL_LINK_367" hidden="1">CF【IFRS】!$O$20</definedName>
    <definedName name="XTA_EXCEL_LINK_368" hidden="1">CF【IFRS】!$O$21</definedName>
    <definedName name="XTA_EXCEL_LINK_369" hidden="1">CF【IFRS】!$O$22</definedName>
    <definedName name="XTA_EXCEL_LINK_370" hidden="1">CF【IFRS】!$O$23</definedName>
    <definedName name="XTA_EXCEL_LINK_371" hidden="1">CF【IFRS】!$O$24</definedName>
    <definedName name="XTA_EXCEL_LINK_372" hidden="1">CF【IFRS】!$O$26</definedName>
    <definedName name="XTA_EXCEL_LINK_373" hidden="1">CF【IFRS】!$O$27</definedName>
    <definedName name="XTA_EXCEL_LINK_374" hidden="1">CF【IFRS】!$O$28</definedName>
    <definedName name="XTA_EXCEL_LINK_375" hidden="1">CF【IFRS】!$O$29</definedName>
    <definedName name="XTA_EXCEL_LINK_376" hidden="1">CF【IFRS】!$O$30</definedName>
    <definedName name="XTA_EXCEL_LINK_377" hidden="1">CF【IFRS】!$O$31</definedName>
    <definedName name="XTA_EXCEL_LINK_378" hidden="1">CF【IFRS】!$O$32</definedName>
    <definedName name="XTA_EXCEL_LINK_379" hidden="1">CF【IFRS】!$O$33</definedName>
    <definedName name="XTA_EXCEL_LINK_380" hidden="1">CF【IFRS】!$O$34</definedName>
    <definedName name="XTA_EXCEL_LINK_381" hidden="1">CF【IFRS】!$O$35</definedName>
    <definedName name="XTA_EXCEL_LINK_383" hidden="1">CF【IFRS】!$O$36</definedName>
    <definedName name="XTA_EXCEL_LINK_384" hidden="1">CF【IFRS】!$O$37</definedName>
    <definedName name="XTA_EXCEL_LINK_385" hidden="1">CF【IFRS】!$O$42</definedName>
    <definedName name="XTA_EXCEL_LINK_386" hidden="1">CF【IFRS】!$O$43</definedName>
    <definedName name="XTA_EXCEL_LINK_387" hidden="1">CF【IFRS】!$O$44</definedName>
    <definedName name="XTA_EXCEL_LINK_389" hidden="1">CF【IFRS】!$O$46</definedName>
    <definedName name="XTA_EXCEL_LINK_390" hidden="1">CF【IFRS】!$O$47</definedName>
    <definedName name="XTA_EXCEL_LINK_391" hidden="1">CF【IFRS】!$O$49</definedName>
    <definedName name="XTA_EXCEL_LINK_392" hidden="1">CF【IFRS】!$O$50</definedName>
    <definedName name="XTA_EXCEL_LINK_393" hidden="1">CF【IFRS】!$O$51</definedName>
    <definedName name="XTA_EXCEL_LINK_394" hidden="1">CF【IFRS】!$O$52</definedName>
    <definedName name="XTA_EXCEL_LINK_395" hidden="1">CF【IFRS】!$O$53</definedName>
    <definedName name="XTA_EXCEL_LINK_396" hidden="1">CF【IFRS】!$O$54</definedName>
    <definedName name="XTA_EXCEL_LINK_397" hidden="1">CF【IFRS】!$O$55</definedName>
    <definedName name="XTA_EXCEL_LINK_398" hidden="1">CF【IFRS】!$O$56</definedName>
    <definedName name="XTA_EXCEL_LINK_399" hidden="1">CF【IFRS】!$O$57</definedName>
    <definedName name="XTA_EXCEL_LINK_400" hidden="1">CF【IFRS】!$O$58</definedName>
    <definedName name="XTA_EXCEL_LINK_401" hidden="1">CF【IFRS】!$O$59</definedName>
    <definedName name="XTA_EXCEL_LINK_402" hidden="1">CF【IFRS】!$O$60</definedName>
    <definedName name="XTA_EXCEL_LINK_403" hidden="1">'PL【IFRS】 '!$N$56</definedName>
    <definedName name="XTA_EXCEL_LINK_404" hidden="1">'PL【IFRS】 '!$N$59</definedName>
    <definedName name="XTA_EXCEL_LINK_405" hidden="1">'PL【IFRS】 '!$N$60</definedName>
    <definedName name="XTA_EXCEL_LINK_406" hidden="1">'PL【IFRS】 '!$N$61</definedName>
    <definedName name="XTA_EXCEL_LINK_407" hidden="1">'PL【IFRS】 '!$N$62</definedName>
    <definedName name="XTA_EXCEL_LINK_408" hidden="1">'PL【IFRS】 '!$N$64</definedName>
    <definedName name="XTA_EXCEL_LINK_409" hidden="1">'PL【IFRS】 '!$N$65</definedName>
    <definedName name="XTA_EXCEL_LINK_410" hidden="1">'PL【IFRS】 '!$N$66</definedName>
    <definedName name="XTA_EXCEL_LINK_411" hidden="1">'PL【IFRS】 '!$N$67</definedName>
    <definedName name="XTA_EXCEL_LINK_412" hidden="1">'PL【IFRS】 '!$N$68</definedName>
    <definedName name="XTA_EXCEL_LINK_413" hidden="1">'PL【IFRS】 '!$N$69</definedName>
    <definedName name="XTA_EXCEL_LINK_414" hidden="1">'PL【IFRS】 '!$N$71</definedName>
    <definedName name="XTA_EXCEL_LINK_415" hidden="1">'PL【IFRS】 '!$N$72</definedName>
    <definedName name="XTA_EXCEL_LINK_416" hidden="1">'PL【IFRS】 '!$N$73</definedName>
    <definedName name="XTA_EXCEL_LINK_417" hidden="1">'SEGMENT【IFRS】 '!$O$6</definedName>
    <definedName name="XTA_EXCEL_LINK_418" hidden="1">'SEGMENT【IFRS】 '!$R$6</definedName>
    <definedName name="XTA_EXCEL_LINK_419" hidden="1">'SEGMENT【IFRS】 '!$U$6</definedName>
    <definedName name="XTA_EXCEL_LINK_420" hidden="1">'SEGMENT【IFRS】 '!$O$7</definedName>
    <definedName name="XTA_EXCEL_LINK_421" hidden="1">'SEGMENT【IFRS】 '!$R$7</definedName>
    <definedName name="XTA_EXCEL_LINK_422" hidden="1">'SEGMENT【IFRS】 '!$U$7</definedName>
    <definedName name="XTA_EXCEL_LINK_423" hidden="1">'SEGMENT【IFRS】 '!$O$8</definedName>
    <definedName name="XTA_EXCEL_LINK_424" hidden="1">'SEGMENT【IFRS】 '!$R$8</definedName>
    <definedName name="XTA_EXCEL_LINK_425" hidden="1">'SEGMENT【IFRS】 '!$O$9</definedName>
    <definedName name="XTA_EXCEL_LINK_426" hidden="1">'SEGMENT【IFRS】 '!$R$9</definedName>
    <definedName name="XTA_EXCEL_LINK_427" hidden="1">'SEGMENT【IFRS】 '!$U$9</definedName>
    <definedName name="XTA_EXCEL_LINK_428" hidden="1">'SEGMENT【IFRS】 '!$O$10</definedName>
    <definedName name="XTA_EXCEL_LINK_429" hidden="1">'SEGMENT【IFRS】 '!$R$10</definedName>
    <definedName name="XTA_EXCEL_LINK_430" hidden="1">'SEGMENT【IFRS】 '!$U$10</definedName>
    <definedName name="XTA_EXCEL_LINK_431" hidden="1">'SEGMENT【IFRS】 '!$O$11</definedName>
    <definedName name="XTA_EXCEL_LINK_432" hidden="1">'SEGMENT【IFRS】 '!$R$11</definedName>
    <definedName name="XTA_EXCEL_LINK_433" hidden="1">'SEGMENT【IFRS】 '!$U$11</definedName>
    <definedName name="XTA_EXCEL_LINK_434" hidden="1">'SEGMENT【IFRS】 '!$O$12</definedName>
    <definedName name="XTA_EXCEL_LINK_435" hidden="1">'SEGMENT【IFRS】 '!$R$12</definedName>
    <definedName name="XTA_EXCEL_LINK_436" hidden="1">'SEGMENT【IFRS】 '!$U$12</definedName>
    <definedName name="XTA_EXCEL_LINK_437" hidden="1">'SEGMENT【IFRS】 '!$O$13</definedName>
    <definedName name="XTA_EXCEL_LINK_438" hidden="1">'SEGMENT【IFRS】 '!$R$13</definedName>
    <definedName name="XTA_EXCEL_LINK_439" hidden="1">'SEGMENT【IFRS】 '!$U$13</definedName>
    <definedName name="XTA_EXCEL_LINK_441" hidden="1">ETC!$AB$6</definedName>
    <definedName name="XTA_EXCEL_LINK_442" hidden="1">ETC!$AB$7</definedName>
    <definedName name="XTA_EXCEL_LINK_443" hidden="1">CF【IFRS】!$O$39</definedName>
    <definedName name="XTA_EXCEL_LINK_444" hidden="1">ETC!$AB$9</definedName>
    <definedName name="XTA_EXCEL_LINK_445" hidden="1">ETC!$AB$8</definedName>
    <definedName name="XTA_EXCEL_LINK_446" hidden="1">ETC!$AB$28</definedName>
    <definedName name="XTA_EXCEL_LINK_447" hidden="1">ETC!$AB$27</definedName>
    <definedName name="XTA_EXCEL_LINK_449" hidden="1">ETC!$AB$25</definedName>
    <definedName name="XTA_EXCEL_LINK_450" hidden="1">ETC!$AB$23</definedName>
    <definedName name="XTA_EXCEL_LINK_451" hidden="1">'PL【IFRS】 '!$N$20</definedName>
    <definedName name="XTA_EXCEL_LINK_452" hidden="1">'SEGMENT【IFRS】 '!$U$8</definedName>
    <definedName name="XTA_EXCEL_LINK_453" hidden="1">'PL【IFRS】 '!$N$25</definedName>
    <definedName name="XTA_EXCEL_LINK_454" hidden="1">'PL【IFRS】 '!$N$29</definedName>
    <definedName name="XTA_EXCEL_LINK_455" hidden="1">BS【IFRS】!$O$38</definedName>
    <definedName name="XTA_EXCEL_LINK_457" hidden="1">'SEGMENT【IFRS】 '!$O$14</definedName>
    <definedName name="XTA_EXCEL_LINK_458" hidden="1">'SEGMENT【IFRS】 '!$U$14</definedName>
    <definedName name="XTA_EXCEL_LINK_459" hidden="1">'SEGMENT【IFRS】 '!$R$14</definedName>
    <definedName name="XTA_EXCEL_LINK_460" hidden="1">'SEGMENT【IFRS】 '!$O$15</definedName>
    <definedName name="XTA_EXCEL_LINK_461" hidden="1">'SEGMENT【IFRS】 '!$U$15</definedName>
    <definedName name="XTA_EXCEL_LINK_462" hidden="1">'SEGMENT【IFRS】 '!$R$15</definedName>
    <definedName name="XTA_EXCEL_LINK_489" hidden="1">'PL【IFRS】 '!#REF!</definedName>
    <definedName name="XTA_EXCEL_LINK_491" hidden="1">'PL【IFRS】 '!#REF!</definedName>
    <definedName name="XTA_EXCEL_LINK_493" hidden="1">'PL【IFRS】 '!#REF!</definedName>
    <definedName name="XTA_EXCEL_LINK_495" hidden="1">'PL【IFRS】 '!#REF!</definedName>
    <definedName name="XTA_EXCEL_LINK_497" hidden="1">'PL【IFRS】 '!#REF!</definedName>
    <definedName name="XTA_EXCEL_LINK_499" hidden="1">#REF!</definedName>
    <definedName name="XTA_EXCEL_LINK_500" hidden="1">#REF!</definedName>
    <definedName name="XTA_EXCEL_LINK_501" hidden="1">#REF!</definedName>
    <definedName name="XTA_EXCEL_LINK_502" hidden="1">#REF!</definedName>
    <definedName name="XTA_EXCEL_LINK_503" hidden="1">#REF!</definedName>
    <definedName name="XTA_EXCEL_LINK_504" hidden="1">#REF!</definedName>
    <definedName name="XTA_EXCEL_LINK_505" hidden="1">#REF!</definedName>
    <definedName name="XTA_EXCEL_LINK_506" hidden="1">#REF!</definedName>
    <definedName name="XTA_EXCEL_LINK_507" hidden="1">#REF!</definedName>
    <definedName name="XTA_EXCEL_LINK_508" hidden="1">#REF!</definedName>
    <definedName name="XTA_EXCEL_LINK_509" hidden="1">#REF!</definedName>
    <definedName name="XTA_EXCEL_LINK_510" hidden="1">#REF!</definedName>
    <definedName name="XTA_EXCEL_LINK_511" hidden="1">#REF!</definedName>
    <definedName name="XTA_EXCEL_LINK_512" hidden="1">#REF!</definedName>
    <definedName name="XTA_EXCEL_LINK_513" hidden="1">#REF!</definedName>
    <definedName name="XTA_EXCEL_LINK_514" hidden="1">#REF!</definedName>
    <definedName name="XTA_EXCEL_LINK_515" hidden="1">#REF!</definedName>
    <definedName name="XTA_EXCEL_LINK_516" hidden="1">#REF!</definedName>
    <definedName name="XTA_EXCEL_LINK_517" hidden="1">#REF!</definedName>
    <definedName name="XTA_EXCEL_LINK_518" hidden="1">#REF!</definedName>
    <definedName name="XTA_EXCEL_LINK_519" hidden="1">#REF!</definedName>
    <definedName name="XTA_EXCEL_LINK_520" hidden="1">#REF!</definedName>
    <definedName name="XTA_EXCEL_LINK_521" hidden="1">#REF!</definedName>
    <definedName name="XTA_EXCEL_LINK_522" hidden="1">#REF!</definedName>
    <definedName name="XTA_EXCEL_LINK_523" hidden="1">#REF!</definedName>
    <definedName name="XTA_EXCEL_LINK_635" hidden="1">'PL【IFRS】 '!$S$7</definedName>
    <definedName name="XTA_EXCEL_LINK_636" hidden="1">'PL【IFRS】 '!$S$8</definedName>
    <definedName name="XTA_EXCEL_LINK_637" hidden="1">'PL【IFRS】 '!$S$9</definedName>
    <definedName name="XTA_EXCEL_LINK_638" hidden="1">'PL【IFRS】 '!$S$10</definedName>
    <definedName name="XTA_EXCEL_LINK_639" hidden="1">'PL【IFRS】 '!$S$11</definedName>
    <definedName name="XTA_EXCEL_LINK_640" hidden="1">'PL【IFRS】 '!$S$12</definedName>
    <definedName name="XTA_EXCEL_LINK_641" hidden="1">'PL【IFRS】 '!$S$14</definedName>
    <definedName name="XTA_EXCEL_LINK_643" hidden="1">'PL【IFRS】 '!$S$16</definedName>
    <definedName name="XTA_EXCEL_LINK_644" hidden="1">'PL【IFRS】 '!$S$17</definedName>
    <definedName name="XTA_EXCEL_LINK_645" hidden="1">'PL【IFRS】 '!$S$18</definedName>
    <definedName name="XTA_EXCEL_LINK_646" hidden="1">'PL【IFRS】 '!$S$19</definedName>
    <definedName name="XTA_EXCEL_LINK_647" hidden="1">'PL【IFRS】 '!$S$20</definedName>
    <definedName name="XTA_EXCEL_LINK_649" hidden="1">'PL【IFRS】 '!$S$23</definedName>
    <definedName name="XTA_EXCEL_LINK_651" hidden="1">'PL【IFRS】 '!$S$24</definedName>
    <definedName name="XTA_EXCEL_LINK_652" hidden="1">'PL【IFRS】 '!$S$25</definedName>
    <definedName name="XTA_EXCEL_LINK_654" hidden="1">'PL【IFRS】 '!$S$28</definedName>
    <definedName name="XTA_EXCEL_LINK_656" hidden="1">'PL【IFRS】 '!$S$30</definedName>
    <definedName name="XTA_EXCEL_LINK_657" hidden="1">'PL【IFRS】 '!$R$26</definedName>
    <definedName name="XTA_EXCEL_LINK_658" hidden="1">'PL【IFRS】 '!$S$26</definedName>
    <definedName name="XTA_EXCEL_LINK_659" hidden="1">'PL【IFRS】 '!$S$31</definedName>
    <definedName name="XTA_EXCEL_LINK_660" hidden="1">'PL【IFRS】 '!$S$32</definedName>
    <definedName name="XTA_EXCEL_LINK_661" hidden="1">'PL【IFRS】 '!$S$33</definedName>
    <definedName name="XTA_EXCEL_LINK_662" hidden="1">'PL【IFRS】 '!$S$34</definedName>
    <definedName name="XTA_EXCEL_LINK_663" hidden="1">'PL【IFRS】 '!$S$36</definedName>
    <definedName name="XTA_EXCEL_LINK_664" hidden="1">'PL【IFRS】 '!$S$37</definedName>
    <definedName name="XTA_EXCEL_LINK_665" hidden="1">'PL【IFRS】 '!$S$56</definedName>
    <definedName name="XTA_EXCEL_LINK_666" hidden="1">'PL【IFRS】 '!$S$59</definedName>
    <definedName name="XTA_EXCEL_LINK_667" hidden="1">'PL【IFRS】 '!$S$60</definedName>
    <definedName name="XTA_EXCEL_LINK_668" hidden="1">'PL【IFRS】 '!$S$61</definedName>
    <definedName name="XTA_EXCEL_LINK_669" hidden="1">'PL【IFRS】 '!$S$62</definedName>
    <definedName name="XTA_EXCEL_LINK_670" hidden="1">'PL【IFRS】 '!$S$64</definedName>
    <definedName name="XTA_EXCEL_LINK_671" hidden="1">'PL【IFRS】 '!$S$65</definedName>
    <definedName name="XTA_EXCEL_LINK_672" hidden="1">'PL【IFRS】 '!$S$66</definedName>
    <definedName name="XTA_EXCEL_LINK_673" hidden="1">'PL【IFRS】 '!$S$67</definedName>
    <definedName name="XTA_EXCEL_LINK_674" hidden="1">'PL【IFRS】 '!$S$68</definedName>
    <definedName name="XTA_EXCEL_LINK_675" hidden="1">'PL【IFRS】 '!$S$69</definedName>
    <definedName name="XTA_EXCEL_LINK_676" hidden="1">'PL【IFRS】 '!$S$71</definedName>
    <definedName name="XTA_EXCEL_LINK_677" hidden="1">'PL【IFRS】 '!$S$72</definedName>
    <definedName name="XTA_EXCEL_LINK_678" hidden="1">'PL【IFRS】 '!$S$73</definedName>
    <definedName name="XTA_EXCEL_LINK_679" hidden="1">'PL QTR【IFRS】 '!$J$43</definedName>
    <definedName name="XTA_EXCEL_LINK_680" hidden="1">'PL QTR【IFRS】 '!$J$44</definedName>
    <definedName name="XTA_EXCEL_LINK_681" hidden="1">'PL QTR【IFRS】 '!$J$45</definedName>
    <definedName name="XTA_EXCEL_LINK_682" hidden="1">'PL QTR【IFRS】 '!$J$46</definedName>
    <definedName name="XTA_EXCEL_LINK_683" hidden="1">'PL QTR【IFRS】 '!$J$47</definedName>
    <definedName name="XTA_EXCEL_LINK_684" hidden="1">'PL QTR【IFRS】 '!$J$48</definedName>
    <definedName name="XTA_EXCEL_LINK_686" hidden="1">'PL QTR【IFRS】 '!$J$50</definedName>
    <definedName name="XTA_EXCEL_LINK_687" hidden="1">'PL QTR【IFRS】 '!$J$49</definedName>
    <definedName name="XTA_EXCEL_LINK_688" hidden="1">'PL QTR【IFRS】 '!$J$52</definedName>
    <definedName name="XTA_EXCEL_LINK_689" hidden="1">'PL QTR【IFRS】 '!$J$53</definedName>
    <definedName name="XTA_EXCEL_LINK_690" hidden="1">'PL QTR【IFRS】 '!$J$54</definedName>
    <definedName name="XTA_EXCEL_LINK_691" hidden="1">'PL QTR【IFRS】 '!$J$55</definedName>
    <definedName name="XTA_EXCEL_LINK_692" hidden="1">'PL QTR【IFRS】 '!$J$57</definedName>
    <definedName name="XTA_EXCEL_LINK_693" hidden="1">'PL QTR【IFRS】 '!$J$58</definedName>
    <definedName name="XTA_EXCEL_LINK_694" hidden="1">'PL QTR【IFRS】 '!$J$59</definedName>
    <definedName name="XTA_EXCEL_LINK_695" hidden="1">'PL QTR【IFRS】 '!$J$60</definedName>
    <definedName name="XTA_EXCEL_LINK_696" hidden="1">'PL QTR【IFRS】 '!$J$61</definedName>
    <definedName name="XTA_EXCEL_LINK_697" hidden="1">'PL QTR【IFRS】 '!$J$62</definedName>
    <definedName name="XTA_EXCEL_LINK_698" hidden="1">'PL QTR【IFRS】 '!$J$64</definedName>
    <definedName name="XTA_EXCEL_LINK_699" hidden="1">'PL QTR【IFRS】 '!$J$65</definedName>
    <definedName name="XTA_EXCEL_LINK_700" hidden="1">'PL QTR【IFRS】 '!$J$66</definedName>
    <definedName name="XTA_EXCEL_LINK_701" hidden="1">'PL QTR【IFRS】 '!$J$67</definedName>
    <definedName name="XTA_EXCEL_LINK_702" hidden="1">'PL QTR【IFRS】 '!$J$69</definedName>
    <definedName name="XTA_EXCEL_LINK_703" hidden="1">'PL QTR【IFRS】 '!$J$70</definedName>
    <definedName name="XTA_EXCEL_LINK_704" hidden="1">BS【IFRS】!$Q$6</definedName>
    <definedName name="XTA_EXCEL_LINK_705" hidden="1">BS【IFRS】!$Q$7</definedName>
    <definedName name="XTA_EXCEL_LINK_706" hidden="1">BS【IFRS】!$Q$8</definedName>
    <definedName name="XTA_EXCEL_LINK_707" hidden="1">BS【IFRS】!$Q$10</definedName>
    <definedName name="XTA_EXCEL_LINK_708" hidden="1">BS【IFRS】!$Q$11</definedName>
    <definedName name="XTA_EXCEL_LINK_709" hidden="1">BS【IFRS】!$Q$12</definedName>
    <definedName name="XTA_EXCEL_LINK_710" hidden="1">BS【IFRS】!$Q$13</definedName>
    <definedName name="XTA_EXCEL_LINK_711" hidden="1">BS【IFRS】!$Q$14</definedName>
    <definedName name="XTA_EXCEL_LINK_712" hidden="1">BS【IFRS】!$Q$15</definedName>
    <definedName name="XTA_EXCEL_LINK_713" hidden="1">BS【IFRS】!$Q$17</definedName>
    <definedName name="XTA_EXCEL_LINK_714" hidden="1">BS【IFRS】!$Q$18</definedName>
    <definedName name="XTA_EXCEL_LINK_715" hidden="1">BS【IFRS】!$Q$19</definedName>
    <definedName name="XTA_EXCEL_LINK_716" hidden="1">BS【IFRS】!$Q$20</definedName>
    <definedName name="XTA_EXCEL_LINK_717" hidden="1">BS【IFRS】!$Q$21</definedName>
    <definedName name="XTA_EXCEL_LINK_718" hidden="1">BS【IFRS】!$Q$22</definedName>
    <definedName name="XTA_EXCEL_LINK_719" hidden="1">BS【IFRS】!$Q$23</definedName>
    <definedName name="XTA_EXCEL_LINK_720" hidden="1">BS【IFRS】!$Q$24</definedName>
    <definedName name="XTA_EXCEL_LINK_721" hidden="1">BS【IFRS】!$Q$25</definedName>
    <definedName name="XTA_EXCEL_LINK_722" hidden="1">BS【IFRS】!$Q$26</definedName>
    <definedName name="XTA_EXCEL_LINK_723" hidden="1">BS【IFRS】!$Q$27</definedName>
    <definedName name="XTA_EXCEL_LINK_724" hidden="1">BS【IFRS】!$Q$28</definedName>
    <definedName name="XTA_EXCEL_LINK_725" hidden="1">BS【IFRS】!$Q$29</definedName>
    <definedName name="XTA_EXCEL_LINK_726" hidden="1">BS【IFRS】!$Q$31</definedName>
    <definedName name="XTA_EXCEL_LINK_727" hidden="1">BS【IFRS】!$Q$32</definedName>
    <definedName name="XTA_EXCEL_LINK_728" hidden="1">BS【IFRS】!$Q$33</definedName>
    <definedName name="XTA_EXCEL_LINK_729" hidden="1">BS【IFRS】!$Q$34</definedName>
    <definedName name="XTA_EXCEL_LINK_730" hidden="1">BS【IFRS】!$Q$35</definedName>
    <definedName name="XTA_EXCEL_LINK_731" hidden="1">BS【IFRS】!$Q$36</definedName>
    <definedName name="XTA_EXCEL_LINK_732" hidden="1">BS【IFRS】!$Q$37</definedName>
    <definedName name="XTA_EXCEL_LINK_733" hidden="1">BS【IFRS】!$Q$39</definedName>
    <definedName name="XTA_EXCEL_LINK_734" hidden="1">BS【IFRS】!$P$39</definedName>
    <definedName name="XTA_EXCEL_LINK_735" hidden="1">BS【IFRS】!$Q$41</definedName>
    <definedName name="XTA_EXCEL_LINK_736" hidden="1">BS【IFRS】!$Q$42</definedName>
    <definedName name="XTA_EXCEL_LINK_737" hidden="1">BS【IFRS】!$Q$43</definedName>
    <definedName name="XTA_EXCEL_LINK_738" hidden="1">BS【IFRS】!$Q$44</definedName>
    <definedName name="XTA_EXCEL_LINK_739" hidden="1">BS【IFRS】!$Q$45</definedName>
    <definedName name="XTA_EXCEL_LINK_740" hidden="1">BS【IFRS】!$Q$46</definedName>
    <definedName name="XTA_EXCEL_LINK_741" hidden="1">BS【IFRS】!$Q$47</definedName>
    <definedName name="XTA_EXCEL_LINK_742" hidden="1">BS【IFRS】!$Q$48</definedName>
    <definedName name="XTA_EXCEL_LINK_743" hidden="1">BS【IFRS】!$Q$49</definedName>
    <definedName name="XTA_EXCEL_LINK_744" hidden="1">BS【IFRS】!$Q$50</definedName>
    <definedName name="XTA_EXCEL_LINK_745" hidden="1">BS【IFRS】!$Q$52</definedName>
    <definedName name="XTA_EXCEL_LINK_746" hidden="1">BS【IFRS】!$Q$53</definedName>
    <definedName name="XTA_EXCEL_LINK_747" hidden="1">BS【IFRS】!$Q$54</definedName>
    <definedName name="XTA_EXCEL_LINK_748" hidden="1">BS【IFRS】!$Q$55</definedName>
    <definedName name="XTA_EXCEL_LINK_749" hidden="1">BS【IFRS】!$Q$56</definedName>
    <definedName name="XTA_EXCEL_LINK_750" hidden="1">BS【IFRS】!$Q$57</definedName>
    <definedName name="XTA_EXCEL_LINK_751" hidden="1">BS【IFRS】!$Q$58</definedName>
    <definedName name="XTA_EXCEL_LINK_752" hidden="1">BS【IFRS】!$Q$59</definedName>
    <definedName name="XTA_EXCEL_LINK_753" hidden="1">BS【IFRS】!$Q$60</definedName>
    <definedName name="XTA_EXCEL_LINK_813" hidden="1">CF【IFRS】!$Q$6</definedName>
    <definedName name="XTA_EXCEL_LINK_814" hidden="1">CF【IFRS】!$Q$7</definedName>
    <definedName name="XTA_EXCEL_LINK_815" hidden="1">CF【IFRS】!$Q$8</definedName>
    <definedName name="XTA_EXCEL_LINK_816" hidden="1">CF【IFRS】!$Q$9</definedName>
    <definedName name="XTA_EXCEL_LINK_817" hidden="1">CF【IFRS】!$Q$10</definedName>
    <definedName name="XTA_EXCEL_LINK_818" hidden="1">CF【IFRS】!$Q$11</definedName>
    <definedName name="XTA_EXCEL_LINK_819" hidden="1">CF【IFRS】!$Q$12</definedName>
    <definedName name="XTA_EXCEL_LINK_820" hidden="1">CF【IFRS】!$Q$13</definedName>
    <definedName name="XTA_EXCEL_LINK_821" hidden="1">CF【IFRS】!$Q$14</definedName>
    <definedName name="XTA_EXCEL_LINK_822" hidden="1">CF【IFRS】!$Q$15</definedName>
    <definedName name="XTA_EXCEL_LINK_823" hidden="1">CF【IFRS】!$Q$16</definedName>
    <definedName name="XTA_EXCEL_LINK_827" hidden="1">CF【IFRS】!$Q$21</definedName>
    <definedName name="XTA_EXCEL_LINK_828" hidden="1">CF【IFRS】!$Q$20</definedName>
    <definedName name="XTA_EXCEL_LINK_829" hidden="1">CF【IFRS】!$Q$19</definedName>
    <definedName name="XTA_EXCEL_LINK_830" hidden="1">CF【IFRS】!$Q$18</definedName>
    <definedName name="XTA_EXCEL_LINK_831" hidden="1">CF【IFRS】!$Q$17</definedName>
    <definedName name="XTA_EXCEL_LINK_832" hidden="1">CF【IFRS】!$Q$22</definedName>
    <definedName name="XTA_EXCEL_LINK_833" hidden="1">CF【IFRS】!$Q$23</definedName>
    <definedName name="XTA_EXCEL_LINK_834" hidden="1">CF【IFRS】!$Q$24</definedName>
    <definedName name="XTA_EXCEL_LINK_835" hidden="1">CF【IFRS】!$Q$26</definedName>
    <definedName name="XTA_EXCEL_LINK_836" hidden="1">CF【IFRS】!$Q$27</definedName>
    <definedName name="XTA_EXCEL_LINK_837" hidden="1">CF【IFRS】!$Q$28</definedName>
    <definedName name="XTA_EXCEL_LINK_838" hidden="1">CF【IFRS】!$Q$29</definedName>
    <definedName name="XTA_EXCEL_LINK_839" hidden="1">CF【IFRS】!$Q$30</definedName>
    <definedName name="XTA_EXCEL_LINK_840" hidden="1">CF【IFRS】!$Q$31</definedName>
    <definedName name="XTA_EXCEL_LINK_841" hidden="1">CF【IFRS】!$Q$32</definedName>
    <definedName name="XTA_EXCEL_LINK_842" hidden="1">CF【IFRS】!$Q$33</definedName>
    <definedName name="XTA_EXCEL_LINK_843" hidden="1">CF【IFRS】!$Q$34</definedName>
    <definedName name="XTA_EXCEL_LINK_844" hidden="1">CF【IFRS】!$Q$35</definedName>
    <definedName name="XTA_EXCEL_LINK_845" hidden="1">CF【IFRS】!$Q$36</definedName>
    <definedName name="XTA_EXCEL_LINK_846" hidden="1">CF【IFRS】!$Q$37</definedName>
    <definedName name="XTA_EXCEL_LINK_847" hidden="1">CF【IFRS】!$Q$42</definedName>
    <definedName name="XTA_EXCEL_LINK_848" hidden="1">CF【IFRS】!$Q$43</definedName>
    <definedName name="XTA_EXCEL_LINK_849" hidden="1">CF【IFRS】!$Q$44</definedName>
    <definedName name="XTA_EXCEL_LINK_850" hidden="1">CF【IFRS】!$Q$46</definedName>
    <definedName name="XTA_EXCEL_LINK_851" hidden="1">CF【IFRS】!$Q$47</definedName>
    <definedName name="XTA_EXCEL_LINK_852" hidden="1">CF【IFRS】!$Q$60</definedName>
    <definedName name="XTA_EXCEL_LINK_853" hidden="1">CF【IFRS】!$Q$59</definedName>
    <definedName name="XTA_EXCEL_LINK_854" hidden="1">CF【IFRS】!$Q$58</definedName>
    <definedName name="XTA_EXCEL_LINK_855" hidden="1">CF【IFRS】!$Q$57</definedName>
    <definedName name="XTA_EXCEL_LINK_856" hidden="1">CF【IFRS】!$Q$56</definedName>
    <definedName name="XTA_EXCEL_LINK_857" hidden="1">CF【IFRS】!$Q$54</definedName>
    <definedName name="XTA_EXCEL_LINK_858" hidden="1">CF【IFRS】!$Q$53</definedName>
    <definedName name="XTA_EXCEL_LINK_859" hidden="1">CF【IFRS】!$Q$52</definedName>
    <definedName name="XTA_EXCEL_LINK_860" hidden="1">CF【IFRS】!$Q$51</definedName>
    <definedName name="XTA_EXCEL_LINK_861" hidden="1">CF【IFRS】!$Q$50</definedName>
    <definedName name="XTA_EXCEL_LINK_862" hidden="1">ETC!$AE$6</definedName>
    <definedName name="XTA_EXCEL_LINK_863" hidden="1">ETC!$AE$7</definedName>
    <definedName name="XTA_EXCEL_LINK_864" hidden="1">ETC!$AE$27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8" i="49" l="1"/>
  <c r="AK8" i="49"/>
  <c r="AM7" i="49"/>
  <c r="AM8" i="49" s="1"/>
  <c r="AM6" i="49"/>
  <c r="Q39" i="48" l="1"/>
  <c r="AF24" i="57" l="1"/>
  <c r="AE24" i="57"/>
  <c r="AD24" i="57"/>
  <c r="AF23" i="57"/>
  <c r="AF22" i="57"/>
  <c r="AF21" i="57"/>
  <c r="AF20" i="57"/>
  <c r="AF19" i="57"/>
  <c r="AF18" i="57"/>
  <c r="AF17" i="57"/>
  <c r="AF16" i="57"/>
  <c r="AE43" i="49"/>
  <c r="AD43" i="49"/>
  <c r="AF43" i="49" s="1"/>
  <c r="AF42" i="49"/>
  <c r="AF41" i="49"/>
  <c r="AF40" i="49"/>
  <c r="AF39" i="49"/>
  <c r="AF38" i="49"/>
  <c r="AF37" i="49"/>
  <c r="AF36" i="49"/>
  <c r="AF35" i="49"/>
  <c r="P39" i="48"/>
  <c r="I70" i="64"/>
  <c r="I69" i="64"/>
  <c r="I67" i="64"/>
  <c r="I66" i="64"/>
  <c r="I65" i="64"/>
  <c r="I64" i="64"/>
  <c r="I62" i="64"/>
  <c r="I61" i="64"/>
  <c r="I60" i="64"/>
  <c r="I59" i="64"/>
  <c r="I58" i="64"/>
  <c r="I57" i="64"/>
  <c r="I55" i="64"/>
  <c r="I54" i="64"/>
  <c r="I53" i="64"/>
  <c r="I52" i="64"/>
  <c r="I51" i="64"/>
  <c r="I50" i="64"/>
  <c r="I49" i="64"/>
  <c r="I48" i="64"/>
  <c r="I47" i="64"/>
  <c r="I46" i="64"/>
  <c r="I45" i="64"/>
  <c r="I44" i="64"/>
  <c r="I43" i="64"/>
  <c r="AM25" i="64"/>
  <c r="AM21" i="64"/>
  <c r="M45" i="49" l="1"/>
  <c r="O45" i="49" s="1"/>
  <c r="N45" i="49"/>
  <c r="I17" i="57"/>
  <c r="L35" i="49"/>
  <c r="L36" i="49"/>
  <c r="L37" i="49"/>
  <c r="L38" i="49"/>
  <c r="L39" i="49"/>
  <c r="L40" i="49"/>
  <c r="L41" i="49"/>
  <c r="L42" i="49"/>
  <c r="L43" i="49"/>
  <c r="L44" i="49"/>
  <c r="J45" i="49"/>
  <c r="L45" i="49" s="1"/>
  <c r="K45" i="49"/>
  <c r="D26" i="57"/>
  <c r="F26" i="57"/>
  <c r="E45" i="49"/>
  <c r="F45" i="49" s="1"/>
  <c r="D45" i="49"/>
  <c r="F44" i="49"/>
  <c r="F43" i="49"/>
  <c r="F42" i="49"/>
  <c r="F41" i="49"/>
  <c r="F40" i="49"/>
  <c r="F39" i="49"/>
  <c r="F38" i="49"/>
  <c r="F37" i="49"/>
  <c r="F36" i="49"/>
  <c r="F35" i="49"/>
  <c r="G26" i="57"/>
  <c r="I26" i="57"/>
  <c r="I25" i="57"/>
  <c r="I24" i="57"/>
  <c r="I23" i="57"/>
  <c r="I22" i="57"/>
  <c r="I18" i="57"/>
  <c r="H45" i="49"/>
  <c r="G45" i="49"/>
  <c r="I45" i="49" s="1"/>
  <c r="I44" i="49"/>
  <c r="I43" i="49"/>
  <c r="I42" i="49"/>
  <c r="I41" i="49"/>
  <c r="I40" i="49"/>
  <c r="I39" i="49"/>
  <c r="I38" i="49"/>
  <c r="I37" i="49"/>
  <c r="I36" i="49"/>
  <c r="I35" i="49"/>
  <c r="K33" i="52"/>
  <c r="L33" i="52"/>
  <c r="L32" i="52"/>
  <c r="L30" i="52"/>
  <c r="L29" i="52"/>
  <c r="L28" i="52"/>
  <c r="L27" i="52"/>
  <c r="L24" i="52"/>
  <c r="L23" i="52"/>
  <c r="M23" i="52"/>
  <c r="L19" i="52"/>
  <c r="L18" i="52"/>
  <c r="L17" i="52"/>
  <c r="L12" i="52"/>
  <c r="L11" i="52"/>
  <c r="L10" i="52"/>
  <c r="L9" i="52"/>
  <c r="L8" i="52"/>
  <c r="L7" i="52"/>
  <c r="L6" i="52"/>
  <c r="L5" i="52"/>
  <c r="L4" i="52"/>
</calcChain>
</file>

<file path=xl/sharedStrings.xml><?xml version="1.0" encoding="utf-8"?>
<sst xmlns="http://schemas.openxmlformats.org/spreadsheetml/2006/main" count="2357" uniqueCount="705">
  <si>
    <t>Net Sales</t>
    <phoneticPr fontId="2"/>
  </si>
  <si>
    <t>Operating Income</t>
    <phoneticPr fontId="2"/>
  </si>
  <si>
    <t>Consumer Lifestyle 
Business</t>
    <phoneticPr fontId="2"/>
  </si>
  <si>
    <t>Others</t>
    <phoneticPr fontId="2"/>
  </si>
  <si>
    <t>Elimination and Unallocated</t>
    <phoneticPr fontId="2"/>
  </si>
  <si>
    <t>Total</t>
    <phoneticPr fontId="2"/>
  </si>
  <si>
    <t>Total Assets</t>
    <phoneticPr fontId="2"/>
  </si>
  <si>
    <t>New Stage 2008</t>
    <phoneticPr fontId="2"/>
  </si>
  <si>
    <t>Gross debt/equity ratio (times)</t>
    <phoneticPr fontId="2"/>
  </si>
  <si>
    <t>Net debt/equity ratio (times)</t>
    <phoneticPr fontId="2"/>
  </si>
  <si>
    <t>Stock Price</t>
    <phoneticPr fontId="2"/>
  </si>
  <si>
    <t>Adjusted EPS</t>
    <phoneticPr fontId="2"/>
  </si>
  <si>
    <t>Net Assets per Share</t>
    <phoneticPr fontId="2"/>
  </si>
  <si>
    <t>-</t>
    <phoneticPr fontId="2"/>
  </si>
  <si>
    <t>FY2007</t>
  </si>
  <si>
    <t>Current assets</t>
    <phoneticPr fontId="2"/>
  </si>
  <si>
    <t>Total current assets</t>
    <phoneticPr fontId="2"/>
  </si>
  <si>
    <t>Gross profit</t>
    <phoneticPr fontId="2"/>
  </si>
  <si>
    <t>FY2009</t>
    <phoneticPr fontId="2"/>
  </si>
  <si>
    <t>Gross Profit</t>
    <phoneticPr fontId="2"/>
  </si>
  <si>
    <t>Ordinary Income</t>
    <phoneticPr fontId="2"/>
  </si>
  <si>
    <t>Machinery</t>
    <phoneticPr fontId="2"/>
  </si>
  <si>
    <t>Energy &amp; Metal</t>
    <phoneticPr fontId="2"/>
  </si>
  <si>
    <t>Chemicals &amp; Functional Materials</t>
    <phoneticPr fontId="2"/>
  </si>
  <si>
    <t>Shine 2011</t>
    <phoneticPr fontId="2"/>
  </si>
  <si>
    <t>-</t>
  </si>
  <si>
    <t>Cost of sales</t>
    <phoneticPr fontId="2"/>
  </si>
  <si>
    <t>Selling, general and administrative expenses</t>
    <phoneticPr fontId="2"/>
  </si>
  <si>
    <t>Number of Common stocks at the end of the period (Shares)</t>
    <phoneticPr fontId="2"/>
  </si>
  <si>
    <t>Number of average Common 
stocks during the fiscal year (Shares)</t>
    <phoneticPr fontId="2"/>
  </si>
  <si>
    <t>Total assets</t>
    <phoneticPr fontId="2"/>
  </si>
  <si>
    <t>FY2010</t>
    <phoneticPr fontId="2"/>
  </si>
  <si>
    <t>Other comprehensive income</t>
    <phoneticPr fontId="2"/>
  </si>
  <si>
    <t>FY2011</t>
    <phoneticPr fontId="2"/>
  </si>
  <si>
    <t>Current liabilities</t>
    <phoneticPr fontId="2"/>
  </si>
  <si>
    <t>Total current liabilities</t>
    <phoneticPr fontId="2"/>
  </si>
  <si>
    <t>Total liabilities</t>
    <phoneticPr fontId="2"/>
  </si>
  <si>
    <t xml:space="preserve">  Collection of long-term loans receivable</t>
    <phoneticPr fontId="2"/>
  </si>
  <si>
    <t xml:space="preserve">      Free Cash Flow</t>
    <phoneticPr fontId="2"/>
  </si>
  <si>
    <t xml:space="preserve">  Proceeds from issuance of bonds</t>
    <phoneticPr fontId="2"/>
  </si>
  <si>
    <t>Net increase (decrease) in cash and cash equivalents</t>
    <phoneticPr fontId="2"/>
  </si>
  <si>
    <t>Net Sales</t>
    <phoneticPr fontId="2"/>
  </si>
  <si>
    <t>Gross Profit</t>
    <phoneticPr fontId="2"/>
  </si>
  <si>
    <t>Operating Income</t>
    <phoneticPr fontId="2"/>
  </si>
  <si>
    <t>FY2005</t>
    <phoneticPr fontId="2"/>
  </si>
  <si>
    <t>FY2006</t>
    <phoneticPr fontId="2"/>
  </si>
  <si>
    <t>FY2007</t>
    <phoneticPr fontId="2"/>
  </si>
  <si>
    <t>FY2008</t>
    <phoneticPr fontId="2"/>
  </si>
  <si>
    <t>Machinery &amp;
Aerospace</t>
    <phoneticPr fontId="2"/>
  </si>
  <si>
    <t>Energy &amp;
Mineral Resources</t>
    <phoneticPr fontId="2"/>
  </si>
  <si>
    <t>Chemicals &amp; Plastics</t>
    <phoneticPr fontId="2"/>
  </si>
  <si>
    <t>Real Estate Development &amp;
Forest Products</t>
    <phoneticPr fontId="2"/>
  </si>
  <si>
    <t>Consumer Lifestyle 
Business</t>
    <phoneticPr fontId="2"/>
  </si>
  <si>
    <t>Overseas Subsidiaries</t>
    <phoneticPr fontId="2"/>
  </si>
  <si>
    <t>Others</t>
    <phoneticPr fontId="2"/>
  </si>
  <si>
    <t>Elimination and Unallocated</t>
    <phoneticPr fontId="2"/>
  </si>
  <si>
    <t>-</t>
    <phoneticPr fontId="2"/>
  </si>
  <si>
    <t>Total</t>
    <phoneticPr fontId="2"/>
  </si>
  <si>
    <t>Ordinary Income</t>
    <phoneticPr fontId="2"/>
  </si>
  <si>
    <t>Total assets</t>
    <phoneticPr fontId="2"/>
  </si>
  <si>
    <r>
      <rPr>
        <sz val="14"/>
        <rFont val="ＭＳ Ｐゴシック"/>
        <family val="3"/>
        <charset val="128"/>
      </rPr>
      <t>（</t>
    </r>
    <r>
      <rPr>
        <sz val="14"/>
        <rFont val="Arial"/>
        <family val="2"/>
      </rPr>
      <t>Millions of Yen</t>
    </r>
    <r>
      <rPr>
        <sz val="14"/>
        <rFont val="ＭＳ Ｐゴシック"/>
        <family val="3"/>
        <charset val="128"/>
      </rPr>
      <t>）</t>
    </r>
    <phoneticPr fontId="2"/>
  </si>
  <si>
    <r>
      <rPr>
        <sz val="13"/>
        <rFont val="ＭＳ Ｐゴシック"/>
        <family val="3"/>
        <charset val="128"/>
      </rPr>
      <t>‐</t>
    </r>
    <phoneticPr fontId="2"/>
  </si>
  <si>
    <r>
      <rPr>
        <sz val="12"/>
        <rFont val="ＭＳ Ｐゴシック"/>
        <family val="3"/>
        <charset val="128"/>
      </rPr>
      <t>　</t>
    </r>
    <r>
      <rPr>
        <sz val="12"/>
        <rFont val="Arial"/>
        <family val="2"/>
      </rPr>
      <t>Depreciation and amortization</t>
    </r>
    <phoneticPr fontId="2"/>
  </si>
  <si>
    <r>
      <rPr>
        <sz val="12"/>
        <rFont val="ＭＳ Ｐゴシック"/>
        <family val="3"/>
        <charset val="128"/>
      </rPr>
      <t>　</t>
    </r>
    <r>
      <rPr>
        <sz val="12"/>
        <rFont val="Arial"/>
        <family val="2"/>
      </rPr>
      <t>Interest expenses</t>
    </r>
    <phoneticPr fontId="2"/>
  </si>
  <si>
    <r>
      <rPr>
        <sz val="12"/>
        <rFont val="ＭＳ Ｐゴシック"/>
        <family val="3"/>
        <charset val="128"/>
      </rPr>
      <t>　</t>
    </r>
    <r>
      <rPr>
        <sz val="12"/>
        <rFont val="Arial"/>
        <family val="2"/>
      </rPr>
      <t>Subtotal</t>
    </r>
    <phoneticPr fontId="2"/>
  </si>
  <si>
    <r>
      <rPr>
        <sz val="12"/>
        <rFont val="ＭＳ Ｐゴシック"/>
        <family val="3"/>
        <charset val="128"/>
      </rPr>
      <t>　</t>
    </r>
    <r>
      <rPr>
        <sz val="12"/>
        <rFont val="Arial"/>
        <family val="2"/>
      </rPr>
      <t>Purchase of treasury stock</t>
    </r>
    <phoneticPr fontId="2"/>
  </si>
  <si>
    <r>
      <t>Nikkei average</t>
    </r>
    <r>
      <rPr>
        <sz val="13"/>
        <rFont val="ＭＳ Ｐゴシック"/>
        <family val="3"/>
        <charset val="128"/>
      </rPr>
      <t>（</t>
    </r>
    <r>
      <rPr>
        <sz val="13"/>
        <rFont val="Arial"/>
        <family val="2"/>
      </rPr>
      <t>close</t>
    </r>
    <r>
      <rPr>
        <sz val="13"/>
        <rFont val="ＭＳ Ｐゴシック"/>
        <family val="3"/>
        <charset val="128"/>
      </rPr>
      <t>）</t>
    </r>
    <phoneticPr fontId="2"/>
  </si>
  <si>
    <t xml:space="preserve">Shareholders' Equity </t>
    <phoneticPr fontId="2"/>
  </si>
  <si>
    <t>Net Income(Loss)</t>
    <phoneticPr fontId="2"/>
  </si>
  <si>
    <t>Shareholders' Equity ratio(%)</t>
    <phoneticPr fontId="2"/>
  </si>
  <si>
    <t>FY2011</t>
  </si>
  <si>
    <t>FY2003</t>
    <phoneticPr fontId="2"/>
  </si>
  <si>
    <t>Machinery &amp;Aerospace</t>
    <phoneticPr fontId="2"/>
  </si>
  <si>
    <t>Energy &amp; Metal Resources</t>
    <phoneticPr fontId="2"/>
  </si>
  <si>
    <t>Chemicals &amp; Plastics</t>
    <phoneticPr fontId="2"/>
  </si>
  <si>
    <t>Constrution &amp; Urban Development</t>
    <phoneticPr fontId="2"/>
  </si>
  <si>
    <t>Forest Products &amp; Building Meterials</t>
    <phoneticPr fontId="2"/>
  </si>
  <si>
    <t>Foods</t>
    <phoneticPr fontId="2"/>
  </si>
  <si>
    <t>General Commodities &amp; Consumer Business</t>
    <phoneticPr fontId="2"/>
  </si>
  <si>
    <t>Textiles</t>
    <phoneticPr fontId="2"/>
  </si>
  <si>
    <t>Medium-term  Management Plan</t>
    <phoneticPr fontId="2"/>
  </si>
  <si>
    <t xml:space="preserve">Elimination </t>
    <phoneticPr fontId="2"/>
  </si>
  <si>
    <t>FY2004</t>
  </si>
  <si>
    <t>-</t>
    <phoneticPr fontId="2"/>
  </si>
  <si>
    <t>-</t>
    <phoneticPr fontId="2"/>
  </si>
  <si>
    <t>FY2012</t>
    <phoneticPr fontId="2"/>
  </si>
  <si>
    <t>Medium-Term Management Plan 2014</t>
    <phoneticPr fontId="2"/>
  </si>
  <si>
    <t>FY2012</t>
    <phoneticPr fontId="2"/>
  </si>
  <si>
    <t>Revenue</t>
    <phoneticPr fontId="2"/>
  </si>
  <si>
    <r>
      <rPr>
        <sz val="12"/>
        <rFont val="ＭＳ Ｐゴシック"/>
        <family val="3"/>
        <charset val="128"/>
      </rPr>
      <t>　</t>
    </r>
    <r>
      <rPr>
        <sz val="12"/>
        <rFont val="Arial"/>
        <family val="2"/>
      </rPr>
      <t>Sales of goods</t>
    </r>
    <phoneticPr fontId="2"/>
  </si>
  <si>
    <r>
      <rPr>
        <sz val="12"/>
        <rFont val="ＭＳ Ｐゴシック"/>
        <family val="3"/>
        <charset val="128"/>
      </rPr>
      <t>　</t>
    </r>
    <r>
      <rPr>
        <sz val="12"/>
        <rFont val="Arial"/>
        <family val="2"/>
      </rPr>
      <t>Sales of services and others</t>
    </r>
    <phoneticPr fontId="2"/>
  </si>
  <si>
    <t>Total revenue</t>
    <phoneticPr fontId="2"/>
  </si>
  <si>
    <t>Other income (expenses)</t>
    <phoneticPr fontId="2"/>
  </si>
  <si>
    <r>
      <rPr>
        <sz val="12"/>
        <rFont val="ＭＳ Ｐゴシック"/>
        <family val="3"/>
        <charset val="128"/>
      </rPr>
      <t>　</t>
    </r>
    <r>
      <rPr>
        <sz val="12"/>
        <rFont val="Arial"/>
        <family val="2"/>
      </rPr>
      <t>Gain (loss) on sale and disposal of fixed assets, net</t>
    </r>
    <phoneticPr fontId="2"/>
  </si>
  <si>
    <r>
      <rPr>
        <sz val="12"/>
        <rFont val="ＭＳ Ｐゴシック"/>
        <family val="3"/>
        <charset val="128"/>
      </rPr>
      <t>　</t>
    </r>
    <r>
      <rPr>
        <sz val="12"/>
        <rFont val="Arial"/>
        <family val="2"/>
      </rPr>
      <t>Other operating income</t>
    </r>
    <phoneticPr fontId="2"/>
  </si>
  <si>
    <r>
      <rPr>
        <sz val="12"/>
        <rFont val="ＭＳ Ｐゴシック"/>
        <family val="3"/>
        <charset val="128"/>
      </rPr>
      <t>　</t>
    </r>
    <r>
      <rPr>
        <sz val="12"/>
        <rFont val="Arial"/>
        <family val="2"/>
      </rPr>
      <t>Other operating expenses</t>
    </r>
    <phoneticPr fontId="2"/>
  </si>
  <si>
    <t>Total other income (expenses)</t>
    <phoneticPr fontId="2"/>
  </si>
  <si>
    <r>
      <rPr>
        <sz val="12"/>
        <rFont val="ＭＳ Ｐゴシック"/>
        <family val="3"/>
        <charset val="128"/>
      </rPr>
      <t>　</t>
    </r>
    <r>
      <rPr>
        <sz val="12"/>
        <rFont val="Arial"/>
        <family val="2"/>
      </rPr>
      <t>Interests earned</t>
    </r>
    <phoneticPr fontId="2"/>
  </si>
  <si>
    <r>
      <rPr>
        <sz val="12"/>
        <rFont val="ＭＳ Ｐゴシック"/>
        <family val="3"/>
        <charset val="128"/>
      </rPr>
      <t>　</t>
    </r>
    <r>
      <rPr>
        <sz val="12"/>
        <rFont val="Arial"/>
        <family val="2"/>
      </rPr>
      <t>Dividends received</t>
    </r>
    <phoneticPr fontId="2"/>
  </si>
  <si>
    <t>Financial income</t>
    <phoneticPr fontId="2"/>
  </si>
  <si>
    <t>Total Financial income</t>
    <phoneticPr fontId="2"/>
  </si>
  <si>
    <t>Financial costs</t>
    <phoneticPr fontId="2"/>
  </si>
  <si>
    <t>Total Financial costs</t>
    <phoneticPr fontId="2"/>
  </si>
  <si>
    <t>Profit before tax</t>
    <phoneticPr fontId="2"/>
  </si>
  <si>
    <t>Income tax expenses</t>
    <phoneticPr fontId="2"/>
  </si>
  <si>
    <t>Profit for the year</t>
    <phoneticPr fontId="2"/>
  </si>
  <si>
    <r>
      <t>Profit attributable to</t>
    </r>
    <r>
      <rPr>
        <b/>
        <sz val="14"/>
        <rFont val="ＭＳ Ｐゴシック"/>
        <family val="3"/>
        <charset val="128"/>
      </rPr>
      <t>：</t>
    </r>
    <phoneticPr fontId="2"/>
  </si>
  <si>
    <t xml:space="preserve">  Non-controlling interests</t>
    <phoneticPr fontId="2"/>
  </si>
  <si>
    <t>Share of profit (loss) of investments accounted for using the equity method</t>
    <phoneticPr fontId="2"/>
  </si>
  <si>
    <r>
      <rPr>
        <b/>
        <sz val="13"/>
        <rFont val="ＭＳ Ｐゴシック"/>
        <family val="3"/>
        <charset val="128"/>
      </rPr>
      <t>　</t>
    </r>
    <r>
      <rPr>
        <b/>
        <sz val="13"/>
        <rFont val="Arial"/>
        <family val="2"/>
      </rPr>
      <t>Items that will not be reclassified to profit or loss</t>
    </r>
    <phoneticPr fontId="2"/>
  </si>
  <si>
    <r>
      <rPr>
        <sz val="12"/>
        <rFont val="ＭＳ Ｐゴシック"/>
        <family val="3"/>
        <charset val="128"/>
      </rPr>
      <t>　</t>
    </r>
    <r>
      <rPr>
        <sz val="12"/>
        <rFont val="Arial"/>
        <family val="2"/>
      </rPr>
      <t xml:space="preserve">  Financial assets measured at fair value through other comprehensive income</t>
    </r>
    <phoneticPr fontId="2"/>
  </si>
  <si>
    <r>
      <rPr>
        <b/>
        <sz val="13"/>
        <rFont val="ＭＳ Ｐゴシック"/>
        <family val="3"/>
        <charset val="128"/>
      </rPr>
      <t>　</t>
    </r>
    <r>
      <rPr>
        <b/>
        <sz val="13"/>
        <rFont val="Arial"/>
        <family val="2"/>
      </rPr>
      <t>Items that may be reclassified subsequently to profit or loss</t>
    </r>
    <phoneticPr fontId="2"/>
  </si>
  <si>
    <r>
      <rPr>
        <b/>
        <sz val="13"/>
        <rFont val="ＭＳ Ｐゴシック"/>
        <family val="3"/>
        <charset val="128"/>
      </rPr>
      <t>　</t>
    </r>
    <r>
      <rPr>
        <b/>
        <sz val="13"/>
        <rFont val="Arial"/>
        <family val="2"/>
      </rPr>
      <t>Total items that will not be reclassified to profit or loss</t>
    </r>
    <phoneticPr fontId="2"/>
  </si>
  <si>
    <r>
      <rPr>
        <sz val="12"/>
        <rFont val="ＭＳ Ｐゴシック"/>
        <family val="3"/>
        <charset val="128"/>
      </rPr>
      <t>　</t>
    </r>
    <r>
      <rPr>
        <sz val="12"/>
        <rFont val="Arial"/>
        <family val="2"/>
      </rPr>
      <t xml:space="preserve">  Foreign currency translation differences for foreign operations</t>
    </r>
    <phoneticPr fontId="2"/>
  </si>
  <si>
    <r>
      <rPr>
        <sz val="12"/>
        <rFont val="ＭＳ Ｐゴシック"/>
        <family val="3"/>
        <charset val="128"/>
      </rPr>
      <t>　</t>
    </r>
    <r>
      <rPr>
        <sz val="12"/>
        <rFont val="Arial"/>
        <family val="2"/>
      </rPr>
      <t xml:space="preserve">  Cash flow hedges</t>
    </r>
    <phoneticPr fontId="2"/>
  </si>
  <si>
    <r>
      <rPr>
        <b/>
        <sz val="13"/>
        <rFont val="ＭＳ Ｐゴシック"/>
        <family val="3"/>
        <charset val="128"/>
      </rPr>
      <t>　</t>
    </r>
    <r>
      <rPr>
        <b/>
        <sz val="13"/>
        <rFont val="Arial"/>
        <family val="2"/>
      </rPr>
      <t>Total items that may be reclassified subsequently to profit or loss</t>
    </r>
    <phoneticPr fontId="2"/>
  </si>
  <si>
    <t>Other comprehensive income for the year, net of tax</t>
    <phoneticPr fontId="2"/>
  </si>
  <si>
    <t>Total comprehensive income for the year</t>
    <phoneticPr fontId="2"/>
  </si>
  <si>
    <r>
      <t>Total comprehensive income attributable to</t>
    </r>
    <r>
      <rPr>
        <b/>
        <sz val="13"/>
        <rFont val="ＭＳ Ｐゴシック"/>
        <family val="3"/>
        <charset val="128"/>
      </rPr>
      <t>：</t>
    </r>
    <phoneticPr fontId="2"/>
  </si>
  <si>
    <r>
      <rPr>
        <sz val="12"/>
        <rFont val="ＭＳ Ｐゴシック"/>
        <family val="3"/>
        <charset val="128"/>
      </rPr>
      <t>　</t>
    </r>
    <r>
      <rPr>
        <sz val="12"/>
        <rFont val="Arial"/>
        <family val="2"/>
      </rPr>
      <t xml:space="preserve"> Non-controlling interests</t>
    </r>
    <phoneticPr fontId="2"/>
  </si>
  <si>
    <r>
      <rPr>
        <sz val="12"/>
        <rFont val="ＭＳ Ｐゴシック"/>
        <family val="3"/>
        <charset val="128"/>
      </rPr>
      <t>　</t>
    </r>
    <r>
      <rPr>
        <sz val="12"/>
        <rFont val="Arial"/>
        <family val="2"/>
      </rPr>
      <t>Cash and cash equivalents</t>
    </r>
    <phoneticPr fontId="2"/>
  </si>
  <si>
    <r>
      <rPr>
        <sz val="12"/>
        <rFont val="ＭＳ Ｐゴシック"/>
        <family val="3"/>
        <charset val="128"/>
      </rPr>
      <t>　</t>
    </r>
    <r>
      <rPr>
        <sz val="12"/>
        <rFont val="Arial"/>
        <family val="2"/>
      </rPr>
      <t>Trade and other receivables</t>
    </r>
    <phoneticPr fontId="2"/>
  </si>
  <si>
    <r>
      <rPr>
        <sz val="12"/>
        <rFont val="ＭＳ Ｐゴシック"/>
        <family val="3"/>
        <charset val="128"/>
      </rPr>
      <t>　</t>
    </r>
    <r>
      <rPr>
        <sz val="12"/>
        <rFont val="Arial"/>
        <family val="2"/>
      </rPr>
      <t>Other investments</t>
    </r>
    <phoneticPr fontId="2"/>
  </si>
  <si>
    <r>
      <rPr>
        <sz val="12"/>
        <rFont val="ＭＳ Ｐゴシック"/>
        <family val="3"/>
        <charset val="128"/>
      </rPr>
      <t>　</t>
    </r>
    <r>
      <rPr>
        <sz val="12"/>
        <rFont val="Arial"/>
        <family val="2"/>
      </rPr>
      <t>Derivatives</t>
    </r>
    <phoneticPr fontId="2"/>
  </si>
  <si>
    <r>
      <rPr>
        <sz val="12"/>
        <rFont val="ＭＳ Ｐゴシック"/>
        <family val="3"/>
        <charset val="128"/>
      </rPr>
      <t>　</t>
    </r>
    <r>
      <rPr>
        <sz val="12"/>
        <rFont val="Arial"/>
        <family val="2"/>
      </rPr>
      <t>Inventories</t>
    </r>
    <phoneticPr fontId="2"/>
  </si>
  <si>
    <r>
      <rPr>
        <sz val="12"/>
        <rFont val="ＭＳ Ｐゴシック"/>
        <family val="3"/>
        <charset val="128"/>
      </rPr>
      <t>　</t>
    </r>
    <r>
      <rPr>
        <sz val="12"/>
        <rFont val="Arial"/>
        <family val="2"/>
      </rPr>
      <t>Other current assets</t>
    </r>
    <phoneticPr fontId="2"/>
  </si>
  <si>
    <r>
      <rPr>
        <sz val="12"/>
        <rFont val="ＭＳ Ｐゴシック"/>
        <family val="3"/>
        <charset val="128"/>
      </rPr>
      <t>　</t>
    </r>
    <r>
      <rPr>
        <sz val="12"/>
        <rFont val="Arial"/>
        <family val="2"/>
      </rPr>
      <t>Assets as held for sale</t>
    </r>
    <phoneticPr fontId="2"/>
  </si>
  <si>
    <t>Non-current assets</t>
    <phoneticPr fontId="2"/>
  </si>
  <si>
    <r>
      <rPr>
        <sz val="12"/>
        <rFont val="ＭＳ Ｐゴシック"/>
        <family val="3"/>
        <charset val="128"/>
      </rPr>
      <t>　</t>
    </r>
    <r>
      <rPr>
        <sz val="12"/>
        <rFont val="Arial"/>
        <family val="2"/>
      </rPr>
      <t>Property, plant and equipment</t>
    </r>
    <phoneticPr fontId="2"/>
  </si>
  <si>
    <t xml:space="preserve">  Derivatives</t>
    <phoneticPr fontId="2"/>
  </si>
  <si>
    <r>
      <rPr>
        <sz val="12"/>
        <rFont val="ＭＳ Ｐゴシック"/>
        <family val="3"/>
        <charset val="128"/>
      </rPr>
      <t>　</t>
    </r>
    <r>
      <rPr>
        <sz val="12"/>
        <rFont val="Arial"/>
        <family val="2"/>
      </rPr>
      <t>Intangible assets</t>
    </r>
    <phoneticPr fontId="2"/>
  </si>
  <si>
    <r>
      <rPr>
        <sz val="12"/>
        <rFont val="ＭＳ Ｐゴシック"/>
        <family val="3"/>
        <charset val="128"/>
      </rPr>
      <t>　</t>
    </r>
    <r>
      <rPr>
        <sz val="12"/>
        <rFont val="Arial"/>
        <family val="2"/>
      </rPr>
      <t>Investments accounted for using the equity method</t>
    </r>
    <phoneticPr fontId="2"/>
  </si>
  <si>
    <r>
      <rPr>
        <sz val="12"/>
        <rFont val="ＭＳ Ｐゴシック"/>
        <family val="3"/>
        <charset val="128"/>
      </rPr>
      <t>　</t>
    </r>
    <r>
      <rPr>
        <sz val="12"/>
        <rFont val="Arial"/>
        <family val="2"/>
      </rPr>
      <t>Other non-current assets</t>
    </r>
    <phoneticPr fontId="2"/>
  </si>
  <si>
    <r>
      <rPr>
        <sz val="12"/>
        <rFont val="ＭＳ Ｐゴシック"/>
        <family val="3"/>
        <charset val="128"/>
      </rPr>
      <t>　</t>
    </r>
    <r>
      <rPr>
        <sz val="12"/>
        <rFont val="Arial"/>
        <family val="2"/>
      </rPr>
      <t>Deferred tax assets</t>
    </r>
    <phoneticPr fontId="2"/>
  </si>
  <si>
    <r>
      <rPr>
        <sz val="12"/>
        <rFont val="ＭＳ Ｐゴシック"/>
        <family val="3"/>
        <charset val="128"/>
      </rPr>
      <t>　</t>
    </r>
    <r>
      <rPr>
        <sz val="12"/>
        <rFont val="Arial"/>
        <family val="2"/>
      </rPr>
      <t>Trade and other payables</t>
    </r>
    <phoneticPr fontId="2"/>
  </si>
  <si>
    <r>
      <rPr>
        <sz val="12"/>
        <rFont val="ＭＳ Ｐゴシック"/>
        <family val="3"/>
        <charset val="128"/>
      </rPr>
      <t>　</t>
    </r>
    <r>
      <rPr>
        <sz val="12"/>
        <rFont val="Arial"/>
        <family val="2"/>
      </rPr>
      <t>Bonds and borrowings</t>
    </r>
    <phoneticPr fontId="2"/>
  </si>
  <si>
    <r>
      <rPr>
        <sz val="12"/>
        <rFont val="ＭＳ Ｐゴシック"/>
        <family val="3"/>
        <charset val="128"/>
      </rPr>
      <t>　</t>
    </r>
    <r>
      <rPr>
        <sz val="12"/>
        <rFont val="Arial"/>
        <family val="2"/>
      </rPr>
      <t>Provisions</t>
    </r>
    <phoneticPr fontId="2"/>
  </si>
  <si>
    <r>
      <rPr>
        <sz val="12"/>
        <rFont val="ＭＳ Ｐゴシック"/>
        <family val="3"/>
        <charset val="128"/>
      </rPr>
      <t>　</t>
    </r>
    <r>
      <rPr>
        <sz val="12"/>
        <rFont val="Arial"/>
        <family val="2"/>
      </rPr>
      <t>Other current liabilities</t>
    </r>
    <phoneticPr fontId="2"/>
  </si>
  <si>
    <t xml:space="preserve">  Liabilities directly related to assets as held for sale</t>
    <phoneticPr fontId="2"/>
  </si>
  <si>
    <t>Non-current liabilities</t>
    <phoneticPr fontId="2"/>
  </si>
  <si>
    <r>
      <rPr>
        <sz val="12"/>
        <rFont val="ＭＳ Ｐゴシック"/>
        <family val="3"/>
        <charset val="128"/>
      </rPr>
      <t>　</t>
    </r>
    <r>
      <rPr>
        <sz val="12"/>
        <rFont val="Arial"/>
        <family val="2"/>
      </rPr>
      <t>Retirement benefits liabilities</t>
    </r>
    <phoneticPr fontId="2"/>
  </si>
  <si>
    <r>
      <rPr>
        <sz val="12"/>
        <rFont val="ＭＳ Ｐゴシック"/>
        <family val="3"/>
        <charset val="128"/>
      </rPr>
      <t>　</t>
    </r>
    <r>
      <rPr>
        <sz val="12"/>
        <rFont val="Arial"/>
        <family val="2"/>
      </rPr>
      <t>Deferred tax liabilities</t>
    </r>
    <phoneticPr fontId="2"/>
  </si>
  <si>
    <t>Equity</t>
    <phoneticPr fontId="2"/>
  </si>
  <si>
    <r>
      <rPr>
        <sz val="12"/>
        <rFont val="ＭＳ Ｐゴシック"/>
        <family val="3"/>
        <charset val="128"/>
      </rPr>
      <t>　</t>
    </r>
    <r>
      <rPr>
        <sz val="12"/>
        <rFont val="Arial"/>
        <family val="2"/>
      </rPr>
      <t>Capital surplus</t>
    </r>
    <phoneticPr fontId="2"/>
  </si>
  <si>
    <r>
      <rPr>
        <sz val="12"/>
        <rFont val="ＭＳ Ｐゴシック"/>
        <family val="3"/>
        <charset val="128"/>
      </rPr>
      <t>　</t>
    </r>
    <r>
      <rPr>
        <sz val="12"/>
        <rFont val="Arial"/>
        <family val="2"/>
      </rPr>
      <t>Treasury stock</t>
    </r>
    <phoneticPr fontId="2"/>
  </si>
  <si>
    <r>
      <rPr>
        <sz val="12"/>
        <rFont val="ＭＳ Ｐゴシック"/>
        <family val="3"/>
        <charset val="128"/>
      </rPr>
      <t>　</t>
    </r>
    <r>
      <rPr>
        <sz val="12"/>
        <rFont val="Arial"/>
        <family val="2"/>
      </rPr>
      <t>Other components of equity</t>
    </r>
    <phoneticPr fontId="2"/>
  </si>
  <si>
    <r>
      <rPr>
        <sz val="12"/>
        <rFont val="ＭＳ Ｐゴシック"/>
        <family val="3"/>
        <charset val="128"/>
      </rPr>
      <t>　</t>
    </r>
    <r>
      <rPr>
        <sz val="12"/>
        <rFont val="Arial"/>
        <family val="2"/>
      </rPr>
      <t>Retained earnings</t>
    </r>
    <phoneticPr fontId="2"/>
  </si>
  <si>
    <r>
      <rPr>
        <sz val="12"/>
        <rFont val="ＭＳ Ｐゴシック"/>
        <family val="3"/>
        <charset val="128"/>
      </rPr>
      <t>　</t>
    </r>
    <r>
      <rPr>
        <sz val="12"/>
        <rFont val="Arial"/>
        <family val="2"/>
      </rPr>
      <t>Non-controlling interests</t>
    </r>
    <phoneticPr fontId="2"/>
  </si>
  <si>
    <t>Total equity</t>
    <phoneticPr fontId="2"/>
  </si>
  <si>
    <r>
      <t xml:space="preserve">2011/04/01         </t>
    </r>
    <r>
      <rPr>
        <sz val="14"/>
        <rFont val="ＭＳ Ｐゴシック"/>
        <family val="3"/>
        <charset val="128"/>
      </rPr>
      <t>（</t>
    </r>
    <r>
      <rPr>
        <sz val="14"/>
        <rFont val="Arial"/>
        <family val="2"/>
      </rPr>
      <t>the date of transition</t>
    </r>
    <r>
      <rPr>
        <sz val="14"/>
        <rFont val="ＭＳ Ｐゴシック"/>
        <family val="3"/>
        <charset val="128"/>
      </rPr>
      <t>）</t>
    </r>
    <phoneticPr fontId="2"/>
  </si>
  <si>
    <t>Cash flows from operating activities</t>
    <phoneticPr fontId="2"/>
  </si>
  <si>
    <t xml:space="preserve">  Profit for the year</t>
    <phoneticPr fontId="2"/>
  </si>
  <si>
    <r>
      <rPr>
        <sz val="12"/>
        <rFont val="ＭＳ Ｐゴシック"/>
        <family val="3"/>
        <charset val="128"/>
      </rPr>
      <t>　</t>
    </r>
    <r>
      <rPr>
        <sz val="12"/>
        <rFont val="Arial"/>
        <family val="2"/>
      </rPr>
      <t>Others</t>
    </r>
    <phoneticPr fontId="2"/>
  </si>
  <si>
    <r>
      <rPr>
        <sz val="12"/>
        <rFont val="ＭＳ Ｐゴシック"/>
        <family val="3"/>
        <charset val="128"/>
      </rPr>
      <t>　</t>
    </r>
    <r>
      <rPr>
        <sz val="12"/>
        <rFont val="Arial"/>
        <family val="2"/>
      </rPr>
      <t>Finance (income) costs</t>
    </r>
    <phoneticPr fontId="2"/>
  </si>
  <si>
    <r>
      <rPr>
        <sz val="12"/>
        <rFont val="ＭＳ Ｐゴシック"/>
        <family val="3"/>
        <charset val="128"/>
      </rPr>
      <t>　</t>
    </r>
    <r>
      <rPr>
        <sz val="12"/>
        <rFont val="Arial"/>
        <family val="2"/>
      </rPr>
      <t>Share of (profit) loss of investments accounted for using the equity method</t>
    </r>
    <phoneticPr fontId="2"/>
  </si>
  <si>
    <r>
      <rPr>
        <sz val="12"/>
        <rFont val="ＭＳ Ｐゴシック"/>
        <family val="3"/>
        <charset val="128"/>
      </rPr>
      <t>　</t>
    </r>
    <r>
      <rPr>
        <sz val="12"/>
        <rFont val="Arial"/>
        <family val="2"/>
      </rPr>
      <t>(Gain) loss on sale of fixed assets, net</t>
    </r>
    <phoneticPr fontId="2"/>
  </si>
  <si>
    <r>
      <rPr>
        <sz val="12"/>
        <rFont val="ＭＳ Ｐゴシック"/>
        <family val="3"/>
        <charset val="128"/>
      </rPr>
      <t>　</t>
    </r>
    <r>
      <rPr>
        <sz val="12"/>
        <rFont val="Arial"/>
        <family val="2"/>
      </rPr>
      <t>Income tax expense</t>
    </r>
    <phoneticPr fontId="2"/>
  </si>
  <si>
    <r>
      <rPr>
        <sz val="12"/>
        <rFont val="ＭＳ Ｐゴシック"/>
        <family val="3"/>
        <charset val="128"/>
      </rPr>
      <t>　</t>
    </r>
    <r>
      <rPr>
        <sz val="12"/>
        <rFont val="Arial"/>
        <family val="2"/>
      </rPr>
      <t>(Increase) decrease in trade and other receivables</t>
    </r>
    <phoneticPr fontId="2"/>
  </si>
  <si>
    <r>
      <rPr>
        <sz val="12"/>
        <rFont val="ＭＳ Ｐゴシック"/>
        <family val="3"/>
        <charset val="128"/>
      </rPr>
      <t>　</t>
    </r>
    <r>
      <rPr>
        <sz val="12"/>
        <rFont val="Arial"/>
        <family val="2"/>
      </rPr>
      <t>(Increase) decrease in inventories</t>
    </r>
    <phoneticPr fontId="2"/>
  </si>
  <si>
    <r>
      <rPr>
        <sz val="12"/>
        <rFont val="ＭＳ Ｐゴシック"/>
        <family val="3"/>
        <charset val="128"/>
      </rPr>
      <t>　</t>
    </r>
    <r>
      <rPr>
        <sz val="12"/>
        <rFont val="Arial"/>
        <family val="2"/>
      </rPr>
      <t>Increase (decrease) in trade and other payables</t>
    </r>
    <phoneticPr fontId="2"/>
  </si>
  <si>
    <r>
      <rPr>
        <sz val="12"/>
        <rFont val="ＭＳ Ｐゴシック"/>
        <family val="3"/>
        <charset val="128"/>
      </rPr>
      <t>　</t>
    </r>
    <r>
      <rPr>
        <sz val="12"/>
        <rFont val="Arial"/>
        <family val="2"/>
      </rPr>
      <t>Increase (decrease) in retirement benefits liabilities</t>
    </r>
    <phoneticPr fontId="2"/>
  </si>
  <si>
    <r>
      <rPr>
        <sz val="12"/>
        <rFont val="ＭＳ Ｐゴシック"/>
        <family val="3"/>
        <charset val="128"/>
      </rPr>
      <t>　</t>
    </r>
    <r>
      <rPr>
        <sz val="12"/>
        <rFont val="Arial"/>
        <family val="2"/>
      </rPr>
      <t>Interests earned</t>
    </r>
    <phoneticPr fontId="2"/>
  </si>
  <si>
    <r>
      <rPr>
        <sz val="12"/>
        <rFont val="ＭＳ Ｐゴシック"/>
        <family val="3"/>
        <charset val="128"/>
      </rPr>
      <t>　</t>
    </r>
    <r>
      <rPr>
        <sz val="12"/>
        <rFont val="Arial"/>
        <family val="2"/>
      </rPr>
      <t>Interests paid</t>
    </r>
    <phoneticPr fontId="2"/>
  </si>
  <si>
    <r>
      <rPr>
        <sz val="12"/>
        <rFont val="ＭＳ Ｐゴシック"/>
        <family val="3"/>
        <charset val="128"/>
      </rPr>
      <t>　</t>
    </r>
    <r>
      <rPr>
        <sz val="12"/>
        <rFont val="Arial"/>
        <family val="2"/>
      </rPr>
      <t>Income taxes paid</t>
    </r>
    <phoneticPr fontId="2"/>
  </si>
  <si>
    <r>
      <rPr>
        <sz val="12"/>
        <rFont val="ＭＳ Ｐゴシック"/>
        <family val="3"/>
        <charset val="128"/>
      </rPr>
      <t>　</t>
    </r>
    <r>
      <rPr>
        <sz val="12"/>
        <rFont val="Arial"/>
        <family val="2"/>
      </rPr>
      <t>Dividends received</t>
    </r>
    <phoneticPr fontId="2"/>
  </si>
  <si>
    <r>
      <rPr>
        <b/>
        <sz val="14"/>
        <rFont val="ＭＳ Ｐゴシック"/>
        <family val="3"/>
        <charset val="128"/>
      </rPr>
      <t>　</t>
    </r>
    <r>
      <rPr>
        <b/>
        <sz val="14"/>
        <rFont val="Arial"/>
        <family val="2"/>
      </rPr>
      <t xml:space="preserve"> Net cash provided (used) by/in operating activities</t>
    </r>
    <phoneticPr fontId="2"/>
  </si>
  <si>
    <t>Cash flows from investing activities</t>
    <phoneticPr fontId="2"/>
  </si>
  <si>
    <t xml:space="preserve">  Purchase of property, plant and equipment</t>
    <phoneticPr fontId="2"/>
  </si>
  <si>
    <t xml:space="preserve">  Purchase of intangible assets</t>
    <phoneticPr fontId="2"/>
  </si>
  <si>
    <t xml:space="preserve">  (Increase) decrease in short-term loans receivable</t>
    <phoneticPr fontId="2"/>
  </si>
  <si>
    <t xml:space="preserve">  Payment for long-term loans receivable</t>
    <phoneticPr fontId="2"/>
  </si>
  <si>
    <t xml:space="preserve">  Proceeds from (payments for) acquisition of subsidiaries</t>
    <phoneticPr fontId="2"/>
  </si>
  <si>
    <t xml:space="preserve">  Proceeds from sale of property, plant and equipment </t>
    <phoneticPr fontId="2"/>
  </si>
  <si>
    <t xml:space="preserve">  Proceeds from (payments for) sale of subsidiaries</t>
    <phoneticPr fontId="2"/>
  </si>
  <si>
    <t xml:space="preserve">  Purchase of investments</t>
    <phoneticPr fontId="2"/>
  </si>
  <si>
    <t xml:space="preserve">  Proceeds from sale of investments</t>
    <phoneticPr fontId="2"/>
  </si>
  <si>
    <t xml:space="preserve">  Others</t>
    <phoneticPr fontId="2"/>
  </si>
  <si>
    <r>
      <rPr>
        <b/>
        <sz val="14"/>
        <rFont val="ＭＳ Ｐゴシック"/>
        <family val="3"/>
        <charset val="128"/>
      </rPr>
      <t>　</t>
    </r>
    <r>
      <rPr>
        <b/>
        <sz val="14"/>
        <rFont val="Arial"/>
        <family val="2"/>
      </rPr>
      <t xml:space="preserve"> </t>
    </r>
    <r>
      <rPr>
        <b/>
        <sz val="14"/>
        <rFont val="ＭＳ Ｐゴシック"/>
        <family val="3"/>
        <charset val="128"/>
      </rPr>
      <t>　</t>
    </r>
    <r>
      <rPr>
        <b/>
        <sz val="14"/>
        <rFont val="Arial"/>
        <family val="2"/>
      </rPr>
      <t>Net cash provided (used) by/in investing activities</t>
    </r>
    <phoneticPr fontId="2"/>
  </si>
  <si>
    <t>Cash flows from financing activities</t>
    <phoneticPr fontId="2"/>
  </si>
  <si>
    <t xml:space="preserve">  Increase (decrease) in short-term debts and commercial papers</t>
    <phoneticPr fontId="2"/>
  </si>
  <si>
    <t xml:space="preserve">  Proceeds from long-term debts </t>
    <phoneticPr fontId="2"/>
  </si>
  <si>
    <t xml:space="preserve">  Repayment of long-term debts </t>
    <phoneticPr fontId="2"/>
  </si>
  <si>
    <t xml:space="preserve">  Proceeds from sale of subsidiaries' interests to non-controlling interest holders</t>
    <phoneticPr fontId="2"/>
  </si>
  <si>
    <t xml:space="preserve">  Payment for acquisition of subsidiaries' interests from non-controlling interest holders</t>
    <phoneticPr fontId="2"/>
  </si>
  <si>
    <r>
      <rPr>
        <sz val="12"/>
        <rFont val="ＭＳ Ｐゴシック"/>
        <family val="3"/>
        <charset val="128"/>
      </rPr>
      <t>　</t>
    </r>
    <r>
      <rPr>
        <sz val="12"/>
        <rFont val="Arial"/>
        <family val="2"/>
      </rPr>
      <t>Proceeds from non-controlling interest holders</t>
    </r>
    <phoneticPr fontId="2"/>
  </si>
  <si>
    <t xml:space="preserve">  Dividends paid</t>
    <phoneticPr fontId="2"/>
  </si>
  <si>
    <r>
      <rPr>
        <sz val="12"/>
        <rFont val="ＭＳ Ｐゴシック"/>
        <family val="3"/>
        <charset val="128"/>
      </rPr>
      <t>　</t>
    </r>
    <r>
      <rPr>
        <sz val="12"/>
        <rFont val="Arial"/>
        <family val="2"/>
      </rPr>
      <t>Dividends paid to non-controlling interest holders</t>
    </r>
    <phoneticPr fontId="2"/>
  </si>
  <si>
    <r>
      <rPr>
        <b/>
        <sz val="14"/>
        <rFont val="ＭＳ Ｐゴシック"/>
        <family val="3"/>
        <charset val="128"/>
      </rPr>
      <t>　</t>
    </r>
    <r>
      <rPr>
        <b/>
        <sz val="14"/>
        <rFont val="Arial"/>
        <family val="2"/>
      </rPr>
      <t xml:space="preserve"> Net cash provided (used) by/in financing activities</t>
    </r>
    <phoneticPr fontId="2"/>
  </si>
  <si>
    <t>Cash and cash equivalents at beginning of year</t>
    <phoneticPr fontId="2"/>
  </si>
  <si>
    <t>Effect of exchange rate changes on cash and cash equivalents</t>
    <phoneticPr fontId="2"/>
  </si>
  <si>
    <t>Cash and cash equivalents at end of year</t>
    <phoneticPr fontId="2"/>
  </si>
  <si>
    <r>
      <rPr>
        <b/>
        <sz val="13"/>
        <rFont val="ＭＳ Ｐゴシック"/>
        <family val="3"/>
        <charset val="128"/>
      </rPr>
      <t xml:space="preserve">  </t>
    </r>
    <r>
      <rPr>
        <b/>
        <sz val="13"/>
        <rFont val="Arial"/>
        <family val="2"/>
      </rPr>
      <t>Owners of the company</t>
    </r>
    <phoneticPr fontId="2"/>
  </si>
  <si>
    <t xml:space="preserve">  Owners of the company</t>
    <phoneticPr fontId="2"/>
  </si>
  <si>
    <r>
      <rPr>
        <sz val="12"/>
        <rFont val="ＭＳ Ｐゴシック"/>
        <family val="3"/>
        <charset val="128"/>
      </rPr>
      <t>　</t>
    </r>
    <r>
      <rPr>
        <sz val="12"/>
        <rFont val="Arial"/>
        <family val="2"/>
      </rPr>
      <t>Impairment loss on fixed assets</t>
    </r>
    <phoneticPr fontId="2"/>
  </si>
  <si>
    <t>Operating profit</t>
    <phoneticPr fontId="2"/>
  </si>
  <si>
    <t xml:space="preserve">  Other financial income</t>
    <phoneticPr fontId="2"/>
  </si>
  <si>
    <t xml:space="preserve">  Other financial costs</t>
    <phoneticPr fontId="2"/>
  </si>
  <si>
    <t>-</t>
    <phoneticPr fontId="2"/>
  </si>
  <si>
    <r>
      <rPr>
        <sz val="12"/>
        <rFont val="ＭＳ Ｐゴシック"/>
        <family val="3"/>
        <charset val="128"/>
      </rPr>
      <t>　</t>
    </r>
    <r>
      <rPr>
        <sz val="12"/>
        <rFont val="Arial"/>
        <family val="2"/>
      </rPr>
      <t>Time deposits</t>
    </r>
    <phoneticPr fontId="2"/>
  </si>
  <si>
    <r>
      <rPr>
        <sz val="12"/>
        <rFont val="ＭＳ Ｐゴシック"/>
        <family val="3"/>
        <charset val="128"/>
      </rPr>
      <t>　</t>
    </r>
    <r>
      <rPr>
        <sz val="12"/>
        <rFont val="Arial"/>
        <family val="2"/>
      </rPr>
      <t>Income tax receivables</t>
    </r>
    <phoneticPr fontId="2"/>
  </si>
  <si>
    <r>
      <rPr>
        <sz val="12"/>
        <rFont val="ＭＳ Ｐゴシック"/>
        <family val="3"/>
        <charset val="128"/>
      </rPr>
      <t>　</t>
    </r>
    <r>
      <rPr>
        <sz val="12"/>
        <rFont val="Arial"/>
        <family val="2"/>
      </rPr>
      <t>Investment property</t>
    </r>
    <phoneticPr fontId="2"/>
  </si>
  <si>
    <t>Total non-current assets</t>
    <phoneticPr fontId="2"/>
  </si>
  <si>
    <r>
      <rPr>
        <sz val="12"/>
        <rFont val="ＭＳ Ｐゴシック"/>
        <family val="3"/>
        <charset val="128"/>
      </rPr>
      <t>　</t>
    </r>
    <r>
      <rPr>
        <sz val="12"/>
        <rFont val="Arial"/>
        <family val="2"/>
      </rPr>
      <t>Income tax payables</t>
    </r>
    <phoneticPr fontId="2"/>
  </si>
  <si>
    <r>
      <rPr>
        <sz val="12"/>
        <rFont val="ＭＳ Ｐゴシック"/>
        <family val="3"/>
        <charset val="128"/>
      </rPr>
      <t>　</t>
    </r>
    <r>
      <rPr>
        <sz val="12"/>
        <rFont val="Arial"/>
        <family val="2"/>
      </rPr>
      <t>Other non-current liabilities</t>
    </r>
    <phoneticPr fontId="2"/>
  </si>
  <si>
    <t>Total non-current liabilities</t>
    <phoneticPr fontId="2"/>
  </si>
  <si>
    <r>
      <rPr>
        <sz val="12"/>
        <rFont val="ＭＳ Ｐゴシック"/>
        <family val="3"/>
        <charset val="128"/>
      </rPr>
      <t>　</t>
    </r>
    <r>
      <rPr>
        <sz val="12"/>
        <rFont val="Arial"/>
        <family val="2"/>
      </rPr>
      <t>Share capital</t>
    </r>
    <phoneticPr fontId="2"/>
  </si>
  <si>
    <t>Total liabilities and equity</t>
    <phoneticPr fontId="2"/>
  </si>
  <si>
    <r>
      <rPr>
        <sz val="12"/>
        <rFont val="ＭＳ Ｐゴシック"/>
        <family val="3"/>
        <charset val="128"/>
      </rPr>
      <t>　</t>
    </r>
    <r>
      <rPr>
        <sz val="12"/>
        <rFont val="Arial"/>
        <family val="2"/>
      </rPr>
      <t>Impairment losses on fixed assets</t>
    </r>
    <phoneticPr fontId="2"/>
  </si>
  <si>
    <t>(companies)</t>
    <phoneticPr fontId="2"/>
  </si>
  <si>
    <t>FY2003</t>
    <phoneticPr fontId="2"/>
  </si>
  <si>
    <t>FY2004</t>
    <phoneticPr fontId="2"/>
  </si>
  <si>
    <t>FY2005</t>
    <phoneticPr fontId="2"/>
  </si>
  <si>
    <t>FY2006</t>
  </si>
  <si>
    <t>FY2008</t>
  </si>
  <si>
    <t>FY2009</t>
    <phoneticPr fontId="2"/>
  </si>
  <si>
    <t>FY2010</t>
    <phoneticPr fontId="2"/>
  </si>
  <si>
    <t>FY2011</t>
    <phoneticPr fontId="2"/>
  </si>
  <si>
    <t>Consolidated
subsidiaries</t>
    <phoneticPr fontId="2"/>
  </si>
  <si>
    <t>Companies accounted for by the equity-method</t>
    <phoneticPr fontId="2"/>
  </si>
  <si>
    <t>Total</t>
    <phoneticPr fontId="2"/>
  </si>
  <si>
    <t>Domestic</t>
    <phoneticPr fontId="2"/>
  </si>
  <si>
    <t>Overseas</t>
    <phoneticPr fontId="2"/>
  </si>
  <si>
    <r>
      <rPr>
        <sz val="11"/>
        <rFont val="ＭＳ Ｐゴシック"/>
        <family val="3"/>
        <charset val="128"/>
      </rPr>
      <t>（</t>
    </r>
    <r>
      <rPr>
        <sz val="11"/>
        <rFont val="Arial"/>
        <family val="2"/>
      </rPr>
      <t>% of Profitable</t>
    </r>
    <r>
      <rPr>
        <sz val="11"/>
        <rFont val="ＭＳ Ｐゴシック"/>
        <family val="3"/>
        <charset val="128"/>
      </rPr>
      <t>）</t>
    </r>
    <phoneticPr fontId="2"/>
  </si>
  <si>
    <r>
      <t>（</t>
    </r>
    <r>
      <rPr>
        <sz val="11"/>
        <rFont val="Arial"/>
        <family val="2"/>
      </rPr>
      <t>74%</t>
    </r>
    <r>
      <rPr>
        <sz val="11"/>
        <rFont val="ＭＳ Ｐゴシック"/>
        <family val="3"/>
        <charset val="128"/>
      </rPr>
      <t>）</t>
    </r>
    <phoneticPr fontId="2"/>
  </si>
  <si>
    <t>(75%)</t>
    <phoneticPr fontId="2"/>
  </si>
  <si>
    <r>
      <rPr>
        <sz val="11"/>
        <rFont val="ＭＳ Ｐゴシック"/>
        <family val="3"/>
        <charset val="128"/>
      </rPr>
      <t>（</t>
    </r>
    <r>
      <rPr>
        <sz val="11"/>
        <rFont val="Arial"/>
        <family val="2"/>
      </rPr>
      <t>73%</t>
    </r>
    <r>
      <rPr>
        <sz val="11"/>
        <rFont val="ＭＳ Ｐゴシック"/>
        <family val="3"/>
        <charset val="128"/>
      </rPr>
      <t>）</t>
    </r>
    <phoneticPr fontId="2"/>
  </si>
  <si>
    <t>(72%)</t>
    <phoneticPr fontId="2"/>
  </si>
  <si>
    <t>(65%)</t>
    <phoneticPr fontId="2"/>
  </si>
  <si>
    <t>(69%)</t>
    <phoneticPr fontId="2"/>
  </si>
  <si>
    <t>(67%)</t>
    <phoneticPr fontId="2"/>
  </si>
  <si>
    <t>(71%)</t>
    <phoneticPr fontId="2"/>
  </si>
  <si>
    <t>Profit</t>
    <phoneticPr fontId="2"/>
  </si>
  <si>
    <t>Loss</t>
    <phoneticPr fontId="2"/>
  </si>
  <si>
    <r>
      <t>Domestic</t>
    </r>
    <r>
      <rPr>
        <sz val="12"/>
        <rFont val="ＭＳ Ｐゴシック"/>
        <family val="3"/>
        <charset val="128"/>
      </rPr>
      <t>（</t>
    </r>
    <r>
      <rPr>
        <sz val="12"/>
        <rFont val="Arial"/>
        <family val="2"/>
      </rPr>
      <t>Consolidated subsidiaries</t>
    </r>
    <r>
      <rPr>
        <sz val="12"/>
        <rFont val="ＭＳ Ｐゴシック"/>
        <family val="3"/>
        <charset val="128"/>
      </rPr>
      <t>）</t>
    </r>
    <phoneticPr fontId="2"/>
  </si>
  <si>
    <r>
      <t>Overseas</t>
    </r>
    <r>
      <rPr>
        <sz val="12"/>
        <rFont val="ＭＳ Ｐゴシック"/>
        <family val="3"/>
        <charset val="128"/>
      </rPr>
      <t>（</t>
    </r>
    <r>
      <rPr>
        <sz val="12"/>
        <rFont val="Arial"/>
        <family val="2"/>
      </rPr>
      <t>Consolidated subsidiaries</t>
    </r>
    <r>
      <rPr>
        <sz val="12"/>
        <rFont val="ＭＳ Ｐゴシック"/>
        <family val="3"/>
        <charset val="128"/>
      </rPr>
      <t>）</t>
    </r>
    <phoneticPr fontId="2"/>
  </si>
  <si>
    <r>
      <t xml:space="preserve">Domestic
</t>
    </r>
    <r>
      <rPr>
        <sz val="12"/>
        <rFont val="ＭＳ Ｐゴシック"/>
        <family val="3"/>
        <charset val="128"/>
      </rPr>
      <t>（</t>
    </r>
    <r>
      <rPr>
        <sz val="12"/>
        <rFont val="Arial"/>
        <family val="2"/>
      </rPr>
      <t>Companies accounted for by the equity-method</t>
    </r>
    <r>
      <rPr>
        <sz val="12"/>
        <rFont val="ＭＳ Ｐゴシック"/>
        <family val="3"/>
        <charset val="128"/>
      </rPr>
      <t>）</t>
    </r>
    <phoneticPr fontId="2"/>
  </si>
  <si>
    <r>
      <t xml:space="preserve">Overseas
</t>
    </r>
    <r>
      <rPr>
        <sz val="12"/>
        <rFont val="ＭＳ Ｐゴシック"/>
        <family val="3"/>
        <charset val="128"/>
      </rPr>
      <t>（</t>
    </r>
    <r>
      <rPr>
        <sz val="12"/>
        <rFont val="Arial"/>
        <family val="2"/>
      </rPr>
      <t>Companies accounted for by the equity-method</t>
    </r>
    <r>
      <rPr>
        <sz val="12"/>
        <rFont val="ＭＳ Ｐゴシック"/>
        <family val="3"/>
        <charset val="128"/>
      </rPr>
      <t>）</t>
    </r>
    <phoneticPr fontId="2"/>
  </si>
  <si>
    <t>FY2013</t>
    <phoneticPr fontId="2"/>
  </si>
  <si>
    <r>
      <t>1-1.</t>
    </r>
    <r>
      <rPr>
        <b/>
        <sz val="14"/>
        <rFont val="ＭＳ Ｐゴシック"/>
        <family val="3"/>
        <charset val="128"/>
      </rPr>
      <t>　</t>
    </r>
    <r>
      <rPr>
        <b/>
        <sz val="14"/>
        <rFont val="Arial"/>
        <family val="2"/>
      </rPr>
      <t>Change of Consolidated Statements of Income</t>
    </r>
    <r>
      <rPr>
        <b/>
        <sz val="14"/>
        <rFont val="ＭＳ Ｐゴシック"/>
        <family val="3"/>
        <charset val="128"/>
      </rPr>
      <t>【</t>
    </r>
    <r>
      <rPr>
        <b/>
        <sz val="14"/>
        <rFont val="Arial"/>
        <family val="2"/>
      </rPr>
      <t>J-GAAP</t>
    </r>
    <r>
      <rPr>
        <b/>
        <sz val="14"/>
        <rFont val="ＭＳ Ｐゴシック"/>
        <family val="3"/>
        <charset val="128"/>
      </rPr>
      <t>】</t>
    </r>
    <phoneticPr fontId="2"/>
  </si>
  <si>
    <r>
      <rPr>
        <sz val="14"/>
        <rFont val="ＭＳ Ｐゴシック"/>
        <family val="3"/>
        <charset val="128"/>
      </rPr>
      <t>（</t>
    </r>
    <r>
      <rPr>
        <sz val="14"/>
        <rFont val="Arial"/>
        <family val="2"/>
      </rPr>
      <t>Millions of Yen</t>
    </r>
    <r>
      <rPr>
        <sz val="14"/>
        <rFont val="ＭＳ Ｐゴシック"/>
        <family val="3"/>
        <charset val="128"/>
      </rPr>
      <t>）</t>
    </r>
    <phoneticPr fontId="2"/>
  </si>
  <si>
    <t>FY2003</t>
    <phoneticPr fontId="2"/>
  </si>
  <si>
    <t>FY2004</t>
    <phoneticPr fontId="2"/>
  </si>
  <si>
    <t>FY2005</t>
    <phoneticPr fontId="2"/>
  </si>
  <si>
    <t>FY2006</t>
    <phoneticPr fontId="2"/>
  </si>
  <si>
    <t>FY2007</t>
    <phoneticPr fontId="2"/>
  </si>
  <si>
    <t>FY2008</t>
    <phoneticPr fontId="2"/>
  </si>
  <si>
    <t>FY2009</t>
    <phoneticPr fontId="2"/>
  </si>
  <si>
    <t>FY2010</t>
    <phoneticPr fontId="2"/>
  </si>
  <si>
    <t>FY2011</t>
    <phoneticPr fontId="2"/>
  </si>
  <si>
    <t>FY2012</t>
    <phoneticPr fontId="2"/>
  </si>
  <si>
    <t>Net sales</t>
    <phoneticPr fontId="2"/>
  </si>
  <si>
    <t>Cost of sales</t>
    <phoneticPr fontId="2"/>
  </si>
  <si>
    <t>Gross profit</t>
    <phoneticPr fontId="2"/>
  </si>
  <si>
    <t>Selling, general and administrative expenses</t>
    <phoneticPr fontId="2"/>
  </si>
  <si>
    <t>Operating income</t>
  </si>
  <si>
    <r>
      <rPr>
        <sz val="12"/>
        <rFont val="ＭＳ Ｐゴシック"/>
        <family val="3"/>
        <charset val="128"/>
      </rPr>
      <t>　</t>
    </r>
    <r>
      <rPr>
        <sz val="12"/>
        <rFont val="Arial"/>
        <family val="2"/>
      </rPr>
      <t>Interest income</t>
    </r>
  </si>
  <si>
    <r>
      <rPr>
        <sz val="12"/>
        <rFont val="ＭＳ Ｐゴシック"/>
        <family val="3"/>
        <charset val="128"/>
      </rPr>
      <t>　</t>
    </r>
    <r>
      <rPr>
        <sz val="12"/>
        <rFont val="Arial"/>
        <family val="2"/>
      </rPr>
      <t>Dividends income</t>
    </r>
  </si>
  <si>
    <r>
      <rPr>
        <sz val="12"/>
        <rFont val="ＭＳ Ｐゴシック"/>
        <family val="3"/>
        <charset val="128"/>
      </rPr>
      <t>　</t>
    </r>
    <r>
      <rPr>
        <sz val="12"/>
        <rFont val="Arial"/>
        <family val="2"/>
      </rPr>
      <t>Equity in earnings of affiliates</t>
    </r>
    <phoneticPr fontId="2"/>
  </si>
  <si>
    <r>
      <rPr>
        <sz val="12"/>
        <rFont val="ＭＳ Ｐゴシック"/>
        <family val="3"/>
        <charset val="128"/>
      </rPr>
      <t>　</t>
    </r>
    <r>
      <rPr>
        <sz val="12"/>
        <rFont val="Arial"/>
        <family val="2"/>
      </rPr>
      <t>Gain on sales of investment securities</t>
    </r>
    <phoneticPr fontId="2"/>
  </si>
  <si>
    <t>-</t>
    <phoneticPr fontId="2"/>
  </si>
  <si>
    <r>
      <rPr>
        <sz val="12"/>
        <rFont val="ＭＳ Ｐゴシック"/>
        <family val="3"/>
        <charset val="128"/>
      </rPr>
      <t>　</t>
    </r>
    <r>
      <rPr>
        <sz val="12"/>
        <rFont val="Arial"/>
        <family val="2"/>
      </rPr>
      <t>Penalty income</t>
    </r>
    <phoneticPr fontId="2"/>
  </si>
  <si>
    <r>
      <rPr>
        <sz val="12"/>
        <rFont val="ＭＳ Ｐゴシック"/>
        <family val="3"/>
        <charset val="128"/>
      </rPr>
      <t>　</t>
    </r>
    <r>
      <rPr>
        <sz val="12"/>
        <rFont val="Arial"/>
        <family val="2"/>
      </rPr>
      <t>Foreign exchange gains</t>
    </r>
    <phoneticPr fontId="2"/>
  </si>
  <si>
    <r>
      <rPr>
        <sz val="12"/>
        <rFont val="ＭＳ Ｐゴシック"/>
        <family val="3"/>
        <charset val="128"/>
      </rPr>
      <t>　</t>
    </r>
    <r>
      <rPr>
        <sz val="12"/>
        <rFont val="Arial"/>
        <family val="2"/>
      </rPr>
      <t>Other</t>
    </r>
  </si>
  <si>
    <r>
      <rPr>
        <b/>
        <sz val="13"/>
        <rFont val="ＭＳ Ｐゴシック"/>
        <family val="3"/>
        <charset val="128"/>
      </rPr>
      <t>　</t>
    </r>
    <r>
      <rPr>
        <b/>
        <sz val="13"/>
        <rFont val="Arial"/>
        <family val="2"/>
      </rPr>
      <t>Total non-operating income</t>
    </r>
    <phoneticPr fontId="2"/>
  </si>
  <si>
    <r>
      <rPr>
        <sz val="12"/>
        <rFont val="ＭＳ Ｐゴシック"/>
        <family val="3"/>
        <charset val="128"/>
      </rPr>
      <t>　</t>
    </r>
    <r>
      <rPr>
        <sz val="12"/>
        <rFont val="Arial"/>
        <family val="2"/>
      </rPr>
      <t>Interest expenses</t>
    </r>
  </si>
  <si>
    <r>
      <rPr>
        <sz val="12"/>
        <rFont val="ＭＳ Ｐゴシック"/>
        <family val="3"/>
        <charset val="128"/>
      </rPr>
      <t>　</t>
    </r>
    <r>
      <rPr>
        <sz val="12"/>
        <rFont val="Arial"/>
        <family val="2"/>
      </rPr>
      <t>Interest on commercial papers</t>
    </r>
    <phoneticPr fontId="2"/>
  </si>
  <si>
    <r>
      <rPr>
        <sz val="12"/>
        <rFont val="ＭＳ Ｐゴシック"/>
        <family val="3"/>
        <charset val="128"/>
      </rPr>
      <t>　</t>
    </r>
    <r>
      <rPr>
        <sz val="12"/>
        <rFont val="Arial"/>
        <family val="2"/>
      </rPr>
      <t>Foreign exchange losses</t>
    </r>
  </si>
  <si>
    <t xml:space="preserve">  Loss on valuation of derivatives</t>
    <phoneticPr fontId="2"/>
  </si>
  <si>
    <r>
      <rPr>
        <b/>
        <sz val="13"/>
        <rFont val="ＭＳ Ｐゴシック"/>
        <family val="3"/>
        <charset val="128"/>
      </rPr>
      <t>　</t>
    </r>
    <r>
      <rPr>
        <b/>
        <sz val="13"/>
        <rFont val="Arial"/>
        <family val="2"/>
      </rPr>
      <t>Total non-operating expenses</t>
    </r>
    <phoneticPr fontId="2"/>
  </si>
  <si>
    <t>Ordinary Income</t>
    <phoneticPr fontId="2"/>
  </si>
  <si>
    <t>Extraordinary income/losses - net</t>
    <phoneticPr fontId="2"/>
  </si>
  <si>
    <t>Income before income taxes and minority interests</t>
  </si>
  <si>
    <t>Income taxes-current</t>
  </si>
  <si>
    <t>Income taxes-deferred</t>
  </si>
  <si>
    <t>Income before minority interests</t>
    <phoneticPr fontId="2"/>
  </si>
  <si>
    <t>‐</t>
    <phoneticPr fontId="2"/>
  </si>
  <si>
    <t>Minority interests in income</t>
  </si>
  <si>
    <t>Net income</t>
    <phoneticPr fontId="2"/>
  </si>
  <si>
    <r>
      <t>2-1.</t>
    </r>
    <r>
      <rPr>
        <b/>
        <sz val="14"/>
        <rFont val="ＭＳ Ｐゴシック"/>
        <family val="3"/>
        <charset val="128"/>
      </rPr>
      <t>　</t>
    </r>
    <r>
      <rPr>
        <b/>
        <sz val="14"/>
        <rFont val="Arial"/>
        <family val="2"/>
      </rPr>
      <t>Change of Consolidated Statements of Comprehensive Income</t>
    </r>
    <r>
      <rPr>
        <b/>
        <sz val="14"/>
        <rFont val="ＭＳ Ｐゴシック"/>
        <family val="3"/>
        <charset val="128"/>
      </rPr>
      <t>【</t>
    </r>
    <r>
      <rPr>
        <b/>
        <sz val="14"/>
        <rFont val="Arial"/>
        <family val="2"/>
      </rPr>
      <t>J-GAAP</t>
    </r>
    <r>
      <rPr>
        <b/>
        <sz val="14"/>
        <rFont val="ＭＳ Ｐゴシック"/>
        <family val="3"/>
        <charset val="128"/>
      </rPr>
      <t>】</t>
    </r>
    <phoneticPr fontId="2"/>
  </si>
  <si>
    <t>Other comprehensive income</t>
    <phoneticPr fontId="2"/>
  </si>
  <si>
    <r>
      <rPr>
        <sz val="12"/>
        <rFont val="ＭＳ Ｐゴシック"/>
        <family val="3"/>
        <charset val="128"/>
      </rPr>
      <t>　</t>
    </r>
    <r>
      <rPr>
        <sz val="12"/>
        <rFont val="Arial"/>
        <family val="2"/>
      </rPr>
      <t>Valuation difference on available-for-sale
  securities</t>
    </r>
    <phoneticPr fontId="2"/>
  </si>
  <si>
    <r>
      <rPr>
        <sz val="12"/>
        <rFont val="ＭＳ Ｐゴシック"/>
        <family val="3"/>
        <charset val="128"/>
      </rPr>
      <t>　</t>
    </r>
    <r>
      <rPr>
        <sz val="12"/>
        <rFont val="Arial"/>
        <family val="2"/>
      </rPr>
      <t>Deferred gains or losses on hedges</t>
    </r>
    <phoneticPr fontId="2"/>
  </si>
  <si>
    <r>
      <rPr>
        <sz val="12"/>
        <rFont val="ＭＳ Ｐゴシック"/>
        <family val="3"/>
        <charset val="128"/>
      </rPr>
      <t>　</t>
    </r>
    <r>
      <rPr>
        <sz val="12"/>
        <rFont val="Arial"/>
        <family val="2"/>
      </rPr>
      <t>Revaluation reserve for land</t>
    </r>
    <phoneticPr fontId="2"/>
  </si>
  <si>
    <r>
      <rPr>
        <sz val="12"/>
        <rFont val="ＭＳ Ｐゴシック"/>
        <family val="3"/>
        <charset val="128"/>
      </rPr>
      <t>　</t>
    </r>
    <r>
      <rPr>
        <sz val="12"/>
        <rFont val="Arial"/>
        <family val="2"/>
      </rPr>
      <t>Foreign currency translation adjustment</t>
    </r>
    <phoneticPr fontId="2"/>
  </si>
  <si>
    <r>
      <rPr>
        <sz val="12"/>
        <rFont val="ＭＳ Ｐゴシック"/>
        <family val="3"/>
        <charset val="128"/>
      </rPr>
      <t>　</t>
    </r>
    <r>
      <rPr>
        <sz val="12"/>
        <rFont val="Arial"/>
        <family val="2"/>
      </rPr>
      <t>Unfunded retirement benefit obligation  with
  respect to foreign consolidated companies</t>
    </r>
    <phoneticPr fontId="2"/>
  </si>
  <si>
    <r>
      <rPr>
        <sz val="12"/>
        <rFont val="ＭＳ Ｐゴシック"/>
        <family val="3"/>
        <charset val="128"/>
      </rPr>
      <t>　</t>
    </r>
    <r>
      <rPr>
        <sz val="12"/>
        <rFont val="Arial"/>
        <family val="2"/>
      </rPr>
      <t>Shere of other comprehensive income of 
  associates accounted for using equity mettod</t>
    </r>
    <phoneticPr fontId="2"/>
  </si>
  <si>
    <t>comprehensive income</t>
    <phoneticPr fontId="2"/>
  </si>
  <si>
    <r>
      <rPr>
        <sz val="12"/>
        <rFont val="ＭＳ Ｐゴシック"/>
        <family val="3"/>
        <charset val="128"/>
      </rPr>
      <t>　（</t>
    </r>
    <r>
      <rPr>
        <sz val="12"/>
        <rFont val="Arial"/>
        <family val="2"/>
      </rPr>
      <t>comprehensive income attributable to</t>
    </r>
    <r>
      <rPr>
        <sz val="12"/>
        <rFont val="ＭＳ Ｐゴシック"/>
        <family val="3"/>
        <charset val="128"/>
      </rPr>
      <t>）</t>
    </r>
    <phoneticPr fontId="2"/>
  </si>
  <si>
    <r>
      <rPr>
        <sz val="12"/>
        <rFont val="ＭＳ Ｐゴシック"/>
        <family val="3"/>
        <charset val="128"/>
      </rPr>
      <t>　</t>
    </r>
    <r>
      <rPr>
        <sz val="12"/>
        <rFont val="Arial"/>
        <family val="2"/>
      </rPr>
      <t>Comprehensive income attributable to
  owners of the parent</t>
    </r>
    <phoneticPr fontId="2"/>
  </si>
  <si>
    <r>
      <rPr>
        <sz val="12"/>
        <rFont val="ＭＳ Ｐゴシック"/>
        <family val="3"/>
        <charset val="128"/>
      </rPr>
      <t>　</t>
    </r>
    <r>
      <rPr>
        <sz val="12"/>
        <rFont val="Arial"/>
        <family val="2"/>
      </rPr>
      <t>Comprehensive income attributable to 
  minority interests</t>
    </r>
    <phoneticPr fontId="2"/>
  </si>
  <si>
    <r>
      <t>3</t>
    </r>
    <r>
      <rPr>
        <b/>
        <sz val="14"/>
        <rFont val="ＭＳ Ｐゴシック"/>
        <family val="3"/>
        <charset val="128"/>
      </rPr>
      <t>‐</t>
    </r>
    <r>
      <rPr>
        <b/>
        <sz val="14"/>
        <rFont val="Arial"/>
        <family val="2"/>
      </rPr>
      <t>1.</t>
    </r>
    <r>
      <rPr>
        <b/>
        <sz val="14"/>
        <rFont val="ＭＳ Ｐゴシック"/>
        <family val="3"/>
        <charset val="128"/>
      </rPr>
      <t>　</t>
    </r>
    <r>
      <rPr>
        <b/>
        <sz val="14"/>
        <rFont val="Arial"/>
        <family val="2"/>
      </rPr>
      <t>Change of Consolidated Extraordinary income/loss - net</t>
    </r>
    <r>
      <rPr>
        <b/>
        <sz val="14"/>
        <rFont val="ＭＳ Ｐゴシック"/>
        <family val="3"/>
        <charset val="128"/>
      </rPr>
      <t>【</t>
    </r>
    <r>
      <rPr>
        <b/>
        <sz val="14"/>
        <rFont val="Arial"/>
        <family val="2"/>
      </rPr>
      <t>J-GAAP</t>
    </r>
    <r>
      <rPr>
        <b/>
        <sz val="14"/>
        <rFont val="ＭＳ Ｐゴシック"/>
        <family val="3"/>
        <charset val="128"/>
      </rPr>
      <t>】</t>
    </r>
    <phoneticPr fontId="2"/>
  </si>
  <si>
    <t xml:space="preserve"> Extraordinary income</t>
    <phoneticPr fontId="2"/>
  </si>
  <si>
    <r>
      <rPr>
        <sz val="12"/>
        <rFont val="ＭＳ Ｐゴシック"/>
        <family val="3"/>
        <charset val="128"/>
      </rPr>
      <t>　</t>
    </r>
    <r>
      <rPr>
        <sz val="12"/>
        <rFont val="Arial"/>
        <family val="2"/>
      </rPr>
      <t>Gain on sales of noncurrent assets</t>
    </r>
    <phoneticPr fontId="2"/>
  </si>
  <si>
    <r>
      <rPr>
        <sz val="12"/>
        <rFont val="ＭＳ Ｐゴシック"/>
        <family val="3"/>
        <charset val="128"/>
      </rPr>
      <t>　</t>
    </r>
    <r>
      <rPr>
        <sz val="12"/>
        <rFont val="Arial"/>
        <family val="2"/>
      </rPr>
      <t>Gain on sales of real estate for investment</t>
    </r>
    <phoneticPr fontId="2"/>
  </si>
  <si>
    <r>
      <rPr>
        <sz val="12"/>
        <rFont val="ＭＳ Ｐゴシック"/>
        <family val="3"/>
        <charset val="128"/>
      </rPr>
      <t>　</t>
    </r>
    <r>
      <rPr>
        <sz val="12"/>
        <rFont val="Arial"/>
        <family val="2"/>
      </rPr>
      <t>Gain on sales of equity investment 
   without stock</t>
    </r>
    <phoneticPr fontId="2"/>
  </si>
  <si>
    <r>
      <rPr>
        <sz val="12"/>
        <rFont val="ＭＳ Ｐゴシック"/>
        <family val="3"/>
        <charset val="128"/>
      </rPr>
      <t>　</t>
    </r>
    <r>
      <rPr>
        <sz val="12"/>
        <rFont val="Arial"/>
        <family val="2"/>
      </rPr>
      <t>Gain on change in equity</t>
    </r>
    <phoneticPr fontId="2"/>
  </si>
  <si>
    <r>
      <rPr>
        <sz val="12"/>
        <rFont val="ＭＳ Ｐゴシック"/>
        <family val="3"/>
        <charset val="128"/>
      </rPr>
      <t>　</t>
    </r>
    <r>
      <rPr>
        <sz val="12"/>
        <rFont val="Arial"/>
        <family val="2"/>
      </rPr>
      <t>Gain on negative goodwill</t>
    </r>
    <phoneticPr fontId="2"/>
  </si>
  <si>
    <r>
      <rPr>
        <sz val="12"/>
        <rFont val="ＭＳ Ｐゴシック"/>
        <family val="3"/>
        <charset val="128"/>
      </rPr>
      <t>　</t>
    </r>
    <r>
      <rPr>
        <sz val="12"/>
        <rFont val="Arial"/>
        <family val="2"/>
      </rPr>
      <t>Gain on step acquisitions</t>
    </r>
    <phoneticPr fontId="2"/>
  </si>
  <si>
    <r>
      <rPr>
        <sz val="12"/>
        <rFont val="ＭＳ Ｐゴシック"/>
        <family val="3"/>
        <charset val="128"/>
      </rPr>
      <t>　</t>
    </r>
    <r>
      <rPr>
        <sz val="12"/>
        <rFont val="Arial"/>
        <family val="2"/>
      </rPr>
      <t>Reversal of allowance for doubtful
  accounts</t>
    </r>
    <phoneticPr fontId="2"/>
  </si>
  <si>
    <r>
      <rPr>
        <sz val="12"/>
        <rFont val="ＭＳ Ｐゴシック"/>
        <family val="3"/>
        <charset val="128"/>
      </rPr>
      <t>　</t>
    </r>
    <r>
      <rPr>
        <sz val="12"/>
        <rFont val="Arial"/>
        <family val="2"/>
      </rPr>
      <t>Gain on sale of certain overseas 
   receivables</t>
    </r>
    <phoneticPr fontId="2"/>
  </si>
  <si>
    <r>
      <rPr>
        <sz val="12"/>
        <rFont val="ＭＳ Ｐゴシック"/>
        <family val="3"/>
        <charset val="128"/>
      </rPr>
      <t>　</t>
    </r>
    <r>
      <rPr>
        <sz val="12"/>
        <rFont val="Arial"/>
        <family val="2"/>
      </rPr>
      <t>Gain on bad debts recovered</t>
    </r>
    <phoneticPr fontId="2"/>
  </si>
  <si>
    <t xml:space="preserve">  Gain on liquidation of subsidiaries and  
  affiliates</t>
    <phoneticPr fontId="2"/>
  </si>
  <si>
    <t xml:space="preserve">  Adjustment for hyperinflationary economies</t>
    <phoneticPr fontId="2"/>
  </si>
  <si>
    <t xml:space="preserve">  Reversal of allowance for retirement benefits</t>
    <phoneticPr fontId="2"/>
  </si>
  <si>
    <t xml:space="preserve"> Extraordinary loss</t>
    <phoneticPr fontId="2"/>
  </si>
  <si>
    <r>
      <rPr>
        <sz val="12"/>
        <rFont val="ＭＳ Ｐゴシック"/>
        <family val="3"/>
        <charset val="128"/>
      </rPr>
      <t>　</t>
    </r>
    <r>
      <rPr>
        <sz val="12"/>
        <rFont val="Arial"/>
        <family val="2"/>
      </rPr>
      <t>Loss on sales and retirement of
   noncurrent assets</t>
    </r>
    <phoneticPr fontId="2"/>
  </si>
  <si>
    <r>
      <rPr>
        <sz val="12"/>
        <rFont val="ＭＳ Ｐゴシック"/>
        <family val="3"/>
        <charset val="128"/>
      </rPr>
      <t>　</t>
    </r>
    <r>
      <rPr>
        <sz val="12"/>
        <rFont val="Arial"/>
        <family val="2"/>
      </rPr>
      <t>Loss on sales of real estate for investment</t>
    </r>
    <phoneticPr fontId="2"/>
  </si>
  <si>
    <r>
      <rPr>
        <sz val="12"/>
        <rFont val="ＭＳ Ｐゴシック"/>
        <family val="3"/>
        <charset val="128"/>
      </rPr>
      <t>　</t>
    </r>
    <r>
      <rPr>
        <sz val="12"/>
        <rFont val="Arial"/>
        <family val="2"/>
      </rPr>
      <t>Impairment loss</t>
    </r>
    <phoneticPr fontId="2"/>
  </si>
  <si>
    <r>
      <rPr>
        <sz val="12"/>
        <rFont val="ＭＳ Ｐゴシック"/>
        <family val="3"/>
        <charset val="128"/>
      </rPr>
      <t>　</t>
    </r>
    <r>
      <rPr>
        <sz val="12"/>
        <rFont val="Arial"/>
        <family val="2"/>
      </rPr>
      <t>Loss on sales of investment securities</t>
    </r>
    <phoneticPr fontId="2"/>
  </si>
  <si>
    <r>
      <rPr>
        <sz val="12"/>
        <rFont val="ＭＳ Ｐゴシック"/>
        <family val="3"/>
        <charset val="128"/>
      </rPr>
      <t>　</t>
    </r>
    <r>
      <rPr>
        <sz val="12"/>
        <rFont val="Arial"/>
        <family val="2"/>
      </rPr>
      <t>Loss on sales of equity investment 
   without stock</t>
    </r>
    <phoneticPr fontId="2"/>
  </si>
  <si>
    <r>
      <rPr>
        <sz val="12"/>
        <rFont val="ＭＳ Ｐゴシック"/>
        <family val="3"/>
        <charset val="128"/>
      </rPr>
      <t>　</t>
    </r>
    <r>
      <rPr>
        <sz val="12"/>
        <rFont val="Arial"/>
        <family val="2"/>
      </rPr>
      <t>Loss on revaluation of securities</t>
    </r>
    <phoneticPr fontId="2"/>
  </si>
  <si>
    <r>
      <rPr>
        <sz val="12"/>
        <rFont val="ＭＳ Ｐゴシック"/>
        <family val="3"/>
        <charset val="128"/>
      </rPr>
      <t>　</t>
    </r>
    <r>
      <rPr>
        <sz val="12"/>
        <rFont val="Arial"/>
        <family val="2"/>
      </rPr>
      <t>Revaluation loss on property &amp; equipment</t>
    </r>
    <phoneticPr fontId="2"/>
  </si>
  <si>
    <r>
      <rPr>
        <sz val="12"/>
        <rFont val="ＭＳ Ｐゴシック"/>
        <family val="3"/>
        <charset val="128"/>
      </rPr>
      <t>　</t>
    </r>
    <r>
      <rPr>
        <sz val="12"/>
        <rFont val="Arial"/>
        <family val="2"/>
      </rPr>
      <t>Loss on change in equity</t>
    </r>
    <phoneticPr fontId="2"/>
  </si>
  <si>
    <r>
      <rPr>
        <sz val="12"/>
        <rFont val="ＭＳ Ｐゴシック"/>
        <family val="3"/>
        <charset val="128"/>
      </rPr>
      <t>　</t>
    </r>
    <r>
      <rPr>
        <sz val="12"/>
        <rFont val="Arial"/>
        <family val="2"/>
      </rPr>
      <t>Loss, and provision for loss, on 
  dissolution of subsidiaries and affiliates</t>
    </r>
    <phoneticPr fontId="2"/>
  </si>
  <si>
    <r>
      <rPr>
        <sz val="12"/>
        <rFont val="ＭＳ Ｐゴシック"/>
        <family val="3"/>
        <charset val="128"/>
      </rPr>
      <t>　</t>
    </r>
    <r>
      <rPr>
        <sz val="12"/>
        <rFont val="Arial"/>
        <family val="2"/>
      </rPr>
      <t>Restructuring loss</t>
    </r>
    <phoneticPr fontId="2"/>
  </si>
  <si>
    <r>
      <rPr>
        <sz val="12"/>
        <rFont val="ＭＳ Ｐゴシック"/>
        <family val="3"/>
        <charset val="128"/>
      </rPr>
      <t>　</t>
    </r>
    <r>
      <rPr>
        <sz val="12"/>
        <rFont val="Arial"/>
        <family val="2"/>
      </rPr>
      <t>Loss on liquidation of future transactions</t>
    </r>
    <phoneticPr fontId="2"/>
  </si>
  <si>
    <r>
      <rPr>
        <sz val="12"/>
        <rFont val="ＭＳ Ｐゴシック"/>
        <family val="3"/>
        <charset val="128"/>
      </rPr>
      <t>　</t>
    </r>
    <r>
      <rPr>
        <sz val="12"/>
        <rFont val="Arial"/>
        <family val="2"/>
      </rPr>
      <t>Loss on valuation of inventories</t>
    </r>
    <phoneticPr fontId="2"/>
  </si>
  <si>
    <r>
      <rPr>
        <sz val="12"/>
        <rFont val="ＭＳ Ｐゴシック"/>
        <family val="3"/>
        <charset val="128"/>
      </rPr>
      <t>　</t>
    </r>
    <r>
      <rPr>
        <sz val="12"/>
        <rFont val="Arial"/>
        <family val="2"/>
      </rPr>
      <t>Special retirement expenses</t>
    </r>
    <phoneticPr fontId="2"/>
  </si>
  <si>
    <r>
      <rPr>
        <sz val="12"/>
        <rFont val="ＭＳ Ｐゴシック"/>
        <family val="3"/>
        <charset val="128"/>
      </rPr>
      <t>　</t>
    </r>
    <r>
      <rPr>
        <sz val="12"/>
        <rFont val="Arial"/>
        <family val="2"/>
      </rPr>
      <t>Provision for directors' retirement benefit</t>
    </r>
    <phoneticPr fontId="2"/>
  </si>
  <si>
    <t xml:space="preserve">  Loss on adjustment for changes of accounting 
  standards for asset retirement obligations</t>
    <phoneticPr fontId="2"/>
  </si>
  <si>
    <r>
      <rPr>
        <sz val="13"/>
        <rFont val="ＭＳ Ｐゴシック"/>
        <family val="3"/>
        <charset val="128"/>
      </rPr>
      <t>‐</t>
    </r>
    <phoneticPr fontId="2"/>
  </si>
  <si>
    <t xml:space="preserve">  Loss on disaster</t>
    <phoneticPr fontId="2"/>
  </si>
  <si>
    <t xml:space="preserve">  Expenses loss on changes in retirement 
  benefits plans</t>
    <phoneticPr fontId="2"/>
  </si>
  <si>
    <t xml:space="preserve">  Effect from mergers within 
  the consolidation group</t>
    <phoneticPr fontId="2"/>
  </si>
  <si>
    <t xml:space="preserve">  Loss on litigation</t>
    <phoneticPr fontId="2"/>
  </si>
  <si>
    <t xml:space="preserve">  Retirement benefit expenses</t>
    <phoneticPr fontId="2"/>
  </si>
  <si>
    <r>
      <t>1-2.</t>
    </r>
    <r>
      <rPr>
        <b/>
        <sz val="14"/>
        <rFont val="ＭＳ Ｐゴシック"/>
        <family val="3"/>
        <charset val="128"/>
      </rPr>
      <t>　</t>
    </r>
    <r>
      <rPr>
        <b/>
        <sz val="14"/>
        <rFont val="Arial"/>
        <family val="2"/>
      </rPr>
      <t>Consolidated Statements of Profit or Loss</t>
    </r>
    <r>
      <rPr>
        <b/>
        <sz val="14"/>
        <rFont val="ＭＳ Ｐゴシック"/>
        <family val="3"/>
        <charset val="128"/>
      </rPr>
      <t>【</t>
    </r>
    <r>
      <rPr>
        <b/>
        <sz val="14"/>
        <rFont val="Arial"/>
        <family val="2"/>
      </rPr>
      <t>IFRS</t>
    </r>
    <r>
      <rPr>
        <b/>
        <sz val="14"/>
        <rFont val="ＭＳ Ｐゴシック"/>
        <family val="3"/>
        <charset val="128"/>
      </rPr>
      <t>】</t>
    </r>
    <phoneticPr fontId="2"/>
  </si>
  <si>
    <r>
      <t>2-2.</t>
    </r>
    <r>
      <rPr>
        <b/>
        <sz val="14"/>
        <rFont val="ＭＳ Ｐゴシック"/>
        <family val="3"/>
        <charset val="128"/>
      </rPr>
      <t>　</t>
    </r>
    <r>
      <rPr>
        <b/>
        <sz val="14"/>
        <rFont val="Arial"/>
        <family val="2"/>
      </rPr>
      <t>Consolidated Statements of Profit or Loss and Other Comprehensive Income</t>
    </r>
    <r>
      <rPr>
        <b/>
        <sz val="14"/>
        <rFont val="ＭＳ Ｐゴシック"/>
        <family val="3"/>
        <charset val="128"/>
      </rPr>
      <t>【</t>
    </r>
    <r>
      <rPr>
        <b/>
        <sz val="14"/>
        <rFont val="Arial"/>
        <family val="2"/>
      </rPr>
      <t>IFRS</t>
    </r>
    <r>
      <rPr>
        <b/>
        <sz val="14"/>
        <rFont val="ＭＳ Ｐゴシック"/>
        <family val="3"/>
        <charset val="128"/>
      </rPr>
      <t>】</t>
    </r>
    <phoneticPr fontId="2"/>
  </si>
  <si>
    <r>
      <t>（</t>
    </r>
    <r>
      <rPr>
        <sz val="14"/>
        <rFont val="Arial"/>
        <family val="2"/>
      </rPr>
      <t>Millions of Yen</t>
    </r>
    <r>
      <rPr>
        <sz val="14"/>
        <rFont val="ＭＳ Ｐゴシック"/>
        <family val="3"/>
        <charset val="128"/>
      </rPr>
      <t>）</t>
    </r>
    <phoneticPr fontId="2"/>
  </si>
  <si>
    <t>1Q</t>
    <phoneticPr fontId="2"/>
  </si>
  <si>
    <t>2Q</t>
    <phoneticPr fontId="2"/>
  </si>
  <si>
    <t>3Q</t>
    <phoneticPr fontId="2"/>
  </si>
  <si>
    <t>4Q</t>
    <phoneticPr fontId="2"/>
  </si>
  <si>
    <t>Net sales</t>
  </si>
  <si>
    <t>Cost of sales</t>
  </si>
  <si>
    <t>Selling, general and administrative expenses</t>
  </si>
  <si>
    <r>
      <rPr>
        <b/>
        <sz val="16"/>
        <rFont val="ＭＳ Ｐゴシック"/>
        <family val="3"/>
        <charset val="128"/>
      </rPr>
      <t>　</t>
    </r>
    <r>
      <rPr>
        <b/>
        <sz val="16"/>
        <rFont val="Arial"/>
        <family val="2"/>
      </rPr>
      <t>Total non-operating income</t>
    </r>
  </si>
  <si>
    <r>
      <rPr>
        <sz val="16"/>
        <rFont val="ＭＳ Ｐゴシック"/>
        <family val="3"/>
        <charset val="128"/>
      </rPr>
      <t>　</t>
    </r>
    <r>
      <rPr>
        <sz val="16"/>
        <rFont val="Arial"/>
        <family val="2"/>
      </rPr>
      <t>Interest income</t>
    </r>
    <phoneticPr fontId="2"/>
  </si>
  <si>
    <r>
      <rPr>
        <sz val="16"/>
        <rFont val="ＭＳ Ｐゴシック"/>
        <family val="3"/>
        <charset val="128"/>
      </rPr>
      <t>　</t>
    </r>
    <r>
      <rPr>
        <sz val="16"/>
        <rFont val="Arial"/>
        <family val="2"/>
      </rPr>
      <t>Dividends income</t>
    </r>
    <phoneticPr fontId="2"/>
  </si>
  <si>
    <t xml:space="preserve">  Equity in earnings of affiliates</t>
    <phoneticPr fontId="2"/>
  </si>
  <si>
    <r>
      <rPr>
        <sz val="16"/>
        <rFont val="ＭＳ Ｐゴシック"/>
        <family val="3"/>
        <charset val="128"/>
      </rPr>
      <t>　</t>
    </r>
    <r>
      <rPr>
        <sz val="16"/>
        <rFont val="Arial"/>
        <family val="2"/>
      </rPr>
      <t>Gain on sales of investment 
   securities</t>
    </r>
    <phoneticPr fontId="2"/>
  </si>
  <si>
    <r>
      <rPr>
        <sz val="16"/>
        <rFont val="ＭＳ Ｐゴシック"/>
        <family val="3"/>
        <charset val="128"/>
      </rPr>
      <t>　</t>
    </r>
    <r>
      <rPr>
        <sz val="16"/>
        <rFont val="Arial"/>
        <family val="2"/>
      </rPr>
      <t>Penalty income</t>
    </r>
    <phoneticPr fontId="2"/>
  </si>
  <si>
    <r>
      <rPr>
        <sz val="16"/>
        <rFont val="ＭＳ Ｐゴシック"/>
        <family val="3"/>
        <charset val="128"/>
      </rPr>
      <t>　</t>
    </r>
    <r>
      <rPr>
        <sz val="16"/>
        <rFont val="Arial"/>
        <family val="2"/>
      </rPr>
      <t>Foreign exchange gains</t>
    </r>
    <phoneticPr fontId="2"/>
  </si>
  <si>
    <r>
      <rPr>
        <sz val="16"/>
        <rFont val="ＭＳ Ｐゴシック"/>
        <family val="3"/>
        <charset val="128"/>
      </rPr>
      <t>　</t>
    </r>
    <r>
      <rPr>
        <sz val="16"/>
        <rFont val="Arial"/>
        <family val="2"/>
      </rPr>
      <t>Other</t>
    </r>
  </si>
  <si>
    <r>
      <rPr>
        <b/>
        <sz val="16"/>
        <rFont val="ＭＳ Ｐゴシック"/>
        <family val="3"/>
        <charset val="128"/>
      </rPr>
      <t>　</t>
    </r>
    <r>
      <rPr>
        <b/>
        <sz val="16"/>
        <rFont val="Arial"/>
        <family val="2"/>
      </rPr>
      <t>Total non-operating expenses</t>
    </r>
  </si>
  <si>
    <r>
      <rPr>
        <sz val="16"/>
        <rFont val="ＭＳ Ｐゴシック"/>
        <family val="3"/>
        <charset val="128"/>
      </rPr>
      <t>　</t>
    </r>
    <r>
      <rPr>
        <sz val="16"/>
        <rFont val="Arial"/>
        <family val="2"/>
      </rPr>
      <t>Interest expenses</t>
    </r>
  </si>
  <si>
    <r>
      <rPr>
        <sz val="16"/>
        <rFont val="ＭＳ Ｐゴシック"/>
        <family val="3"/>
        <charset val="128"/>
      </rPr>
      <t>　</t>
    </r>
    <r>
      <rPr>
        <sz val="16"/>
        <rFont val="Arial"/>
        <family val="2"/>
      </rPr>
      <t>Interest on commercial papers</t>
    </r>
  </si>
  <si>
    <t xml:space="preserve">  Equity in losses of affiliates</t>
    <phoneticPr fontId="2"/>
  </si>
  <si>
    <r>
      <rPr>
        <sz val="16"/>
        <rFont val="ＭＳ Ｐゴシック"/>
        <family val="3"/>
        <charset val="128"/>
      </rPr>
      <t>　</t>
    </r>
    <r>
      <rPr>
        <sz val="16"/>
        <rFont val="Arial"/>
        <family val="2"/>
      </rPr>
      <t>Foreign exchange losses</t>
    </r>
    <phoneticPr fontId="2"/>
  </si>
  <si>
    <t>Ordinary income</t>
    <phoneticPr fontId="2"/>
  </si>
  <si>
    <t xml:space="preserve"> Extraordinary income</t>
  </si>
  <si>
    <t>Income(Loss) before minority interests</t>
    <phoneticPr fontId="2"/>
  </si>
  <si>
    <t>‐</t>
  </si>
  <si>
    <r>
      <rPr>
        <b/>
        <sz val="16"/>
        <rFont val="ＭＳ Ｐゴシック"/>
        <family val="3"/>
        <charset val="128"/>
      </rPr>
      <t>‐</t>
    </r>
    <phoneticPr fontId="2"/>
  </si>
  <si>
    <t>Net income</t>
  </si>
  <si>
    <t xml:space="preserve">          </t>
    <phoneticPr fontId="2"/>
  </si>
  <si>
    <r>
      <t>4-1.</t>
    </r>
    <r>
      <rPr>
        <b/>
        <sz val="19"/>
        <rFont val="ＭＳ Ｐゴシック"/>
        <family val="3"/>
        <charset val="128"/>
      </rPr>
      <t>　</t>
    </r>
    <r>
      <rPr>
        <b/>
        <sz val="19"/>
        <rFont val="Arial"/>
        <family val="2"/>
      </rPr>
      <t>Quarter information</t>
    </r>
    <r>
      <rPr>
        <b/>
        <sz val="19"/>
        <rFont val="ＭＳ Ｐゴシック"/>
        <family val="3"/>
        <charset val="128"/>
      </rPr>
      <t>【</t>
    </r>
    <r>
      <rPr>
        <b/>
        <sz val="19"/>
        <rFont val="Arial"/>
        <family val="2"/>
      </rPr>
      <t>J-GAAP</t>
    </r>
    <r>
      <rPr>
        <b/>
        <sz val="19"/>
        <rFont val="ＭＳ Ｐゴシック"/>
        <family val="3"/>
        <charset val="128"/>
      </rPr>
      <t>】</t>
    </r>
    <phoneticPr fontId="2"/>
  </si>
  <si>
    <r>
      <t>5-1.</t>
    </r>
    <r>
      <rPr>
        <b/>
        <sz val="15"/>
        <rFont val="ＭＳ Ｐゴシック"/>
        <family val="3"/>
        <charset val="128"/>
      </rPr>
      <t>　</t>
    </r>
    <r>
      <rPr>
        <b/>
        <sz val="15"/>
        <rFont val="Arial"/>
        <family val="2"/>
      </rPr>
      <t>Change of Consolidated Balance Sheets</t>
    </r>
    <r>
      <rPr>
        <b/>
        <sz val="15"/>
        <rFont val="ＭＳ Ｐゴシック"/>
        <family val="3"/>
        <charset val="128"/>
      </rPr>
      <t>【</t>
    </r>
    <r>
      <rPr>
        <b/>
        <sz val="15"/>
        <rFont val="Arial"/>
        <family val="2"/>
      </rPr>
      <t>J-GAAP</t>
    </r>
    <r>
      <rPr>
        <b/>
        <sz val="15"/>
        <rFont val="ＭＳ Ｐゴシック"/>
        <family val="3"/>
        <charset val="128"/>
      </rPr>
      <t>】</t>
    </r>
    <phoneticPr fontId="2"/>
  </si>
  <si>
    <r>
      <t>FY2009</t>
    </r>
    <r>
      <rPr>
        <sz val="14"/>
        <rFont val="ＭＳ Ｐゴシック"/>
        <family val="3"/>
        <charset val="128"/>
      </rPr>
      <t/>
    </r>
    <phoneticPr fontId="2"/>
  </si>
  <si>
    <t>Current assets</t>
    <phoneticPr fontId="2"/>
  </si>
  <si>
    <r>
      <rPr>
        <sz val="12"/>
        <rFont val="ＭＳ Ｐゴシック"/>
        <family val="3"/>
        <charset val="128"/>
      </rPr>
      <t>　</t>
    </r>
    <r>
      <rPr>
        <sz val="12"/>
        <rFont val="Arial"/>
        <family val="2"/>
      </rPr>
      <t>Cash and deposits</t>
    </r>
    <phoneticPr fontId="2"/>
  </si>
  <si>
    <r>
      <rPr>
        <sz val="12"/>
        <rFont val="ＭＳ Ｐゴシック"/>
        <family val="3"/>
        <charset val="128"/>
      </rPr>
      <t>　</t>
    </r>
    <r>
      <rPr>
        <sz val="12"/>
        <rFont val="Arial"/>
        <family val="2"/>
      </rPr>
      <t>Notes and accounts receivable-trade</t>
    </r>
    <phoneticPr fontId="2"/>
  </si>
  <si>
    <r>
      <rPr>
        <sz val="12"/>
        <rFont val="ＭＳ Ｐゴシック"/>
        <family val="3"/>
        <charset val="128"/>
      </rPr>
      <t>　</t>
    </r>
    <r>
      <rPr>
        <sz val="12"/>
        <rFont val="Arial"/>
        <family val="2"/>
      </rPr>
      <t>Short-term investment securities</t>
    </r>
    <phoneticPr fontId="2"/>
  </si>
  <si>
    <r>
      <rPr>
        <sz val="12"/>
        <rFont val="ＭＳ Ｐゴシック"/>
        <family val="3"/>
        <charset val="128"/>
      </rPr>
      <t>　</t>
    </r>
    <r>
      <rPr>
        <sz val="12"/>
        <rFont val="Arial"/>
        <family val="2"/>
      </rPr>
      <t>Inventories</t>
    </r>
    <phoneticPr fontId="2"/>
  </si>
  <si>
    <r>
      <rPr>
        <sz val="12"/>
        <rFont val="ＭＳ Ｐゴシック"/>
        <family val="3"/>
        <charset val="128"/>
      </rPr>
      <t>　</t>
    </r>
    <r>
      <rPr>
        <sz val="12"/>
        <rFont val="Arial"/>
        <family val="2"/>
      </rPr>
      <t>Short-term loans receivable</t>
    </r>
    <phoneticPr fontId="2"/>
  </si>
  <si>
    <r>
      <rPr>
        <sz val="12"/>
        <rFont val="ＭＳ Ｐゴシック"/>
        <family val="3"/>
        <charset val="128"/>
      </rPr>
      <t>　</t>
    </r>
    <r>
      <rPr>
        <sz val="12"/>
        <rFont val="Arial"/>
        <family val="2"/>
      </rPr>
      <t>Deferred tax assets</t>
    </r>
    <phoneticPr fontId="2"/>
  </si>
  <si>
    <r>
      <rPr>
        <sz val="12"/>
        <rFont val="ＭＳ Ｐゴシック"/>
        <family val="3"/>
        <charset val="128"/>
      </rPr>
      <t>　</t>
    </r>
    <r>
      <rPr>
        <sz val="12"/>
        <rFont val="Arial"/>
        <family val="2"/>
      </rPr>
      <t>Other</t>
    </r>
    <phoneticPr fontId="2"/>
  </si>
  <si>
    <r>
      <rPr>
        <sz val="12"/>
        <rFont val="ＭＳ Ｐゴシック"/>
        <family val="3"/>
        <charset val="128"/>
      </rPr>
      <t>　</t>
    </r>
    <r>
      <rPr>
        <sz val="12"/>
        <rFont val="Arial"/>
        <family val="2"/>
      </rPr>
      <t>Allowance for doubtful accounts</t>
    </r>
    <phoneticPr fontId="2"/>
  </si>
  <si>
    <t>Total current assets</t>
    <phoneticPr fontId="2"/>
  </si>
  <si>
    <t>Property, plant and equipment</t>
    <phoneticPr fontId="2"/>
  </si>
  <si>
    <t>Intangible assets</t>
    <phoneticPr fontId="2"/>
  </si>
  <si>
    <r>
      <rPr>
        <sz val="12"/>
        <rFont val="ＭＳ Ｐゴシック"/>
        <family val="3"/>
        <charset val="128"/>
      </rPr>
      <t>　</t>
    </r>
    <r>
      <rPr>
        <sz val="12"/>
        <rFont val="Arial"/>
        <family val="2"/>
      </rPr>
      <t>Goodwill</t>
    </r>
    <phoneticPr fontId="2"/>
  </si>
  <si>
    <t>Investments and other assets</t>
    <phoneticPr fontId="2"/>
  </si>
  <si>
    <r>
      <rPr>
        <sz val="12"/>
        <rFont val="ＭＳ Ｐゴシック"/>
        <family val="3"/>
        <charset val="128"/>
      </rPr>
      <t>　</t>
    </r>
    <r>
      <rPr>
        <sz val="12"/>
        <rFont val="Arial"/>
        <family val="2"/>
      </rPr>
      <t>Investment securities</t>
    </r>
    <phoneticPr fontId="2"/>
  </si>
  <si>
    <r>
      <rPr>
        <sz val="12"/>
        <rFont val="ＭＳ Ｐゴシック"/>
        <family val="3"/>
        <charset val="128"/>
      </rPr>
      <t>　</t>
    </r>
    <r>
      <rPr>
        <sz val="12"/>
        <rFont val="Arial"/>
        <family val="2"/>
      </rPr>
      <t>Long-term loans receivable</t>
    </r>
    <phoneticPr fontId="2"/>
  </si>
  <si>
    <r>
      <rPr>
        <sz val="12"/>
        <rFont val="ＭＳ Ｐゴシック"/>
        <family val="3"/>
        <charset val="128"/>
      </rPr>
      <t>　</t>
    </r>
    <r>
      <rPr>
        <sz val="12"/>
        <rFont val="Arial"/>
        <family val="2"/>
      </rPr>
      <t>Bad debts</t>
    </r>
    <phoneticPr fontId="2"/>
  </si>
  <si>
    <t xml:space="preserve">  Real estate for investment</t>
    <phoneticPr fontId="2"/>
  </si>
  <si>
    <t>Total noncurrent assets</t>
    <phoneticPr fontId="2"/>
  </si>
  <si>
    <t>Deferred assets</t>
    <phoneticPr fontId="2"/>
  </si>
  <si>
    <t>Total assets</t>
    <phoneticPr fontId="2"/>
  </si>
  <si>
    <t>Current liabilities</t>
    <phoneticPr fontId="2"/>
  </si>
  <si>
    <r>
      <rPr>
        <sz val="12"/>
        <rFont val="ＭＳ Ｐゴシック"/>
        <family val="3"/>
        <charset val="128"/>
      </rPr>
      <t>　</t>
    </r>
    <r>
      <rPr>
        <sz val="12"/>
        <rFont val="Arial"/>
        <family val="2"/>
      </rPr>
      <t>Notes and accounts payable-trade</t>
    </r>
    <phoneticPr fontId="2"/>
  </si>
  <si>
    <r>
      <rPr>
        <sz val="12"/>
        <rFont val="ＭＳ Ｐゴシック"/>
        <family val="3"/>
        <charset val="128"/>
      </rPr>
      <t>　</t>
    </r>
    <r>
      <rPr>
        <sz val="12"/>
        <rFont val="Arial"/>
        <family val="2"/>
      </rPr>
      <t>Short-term loans payable</t>
    </r>
    <phoneticPr fontId="2"/>
  </si>
  <si>
    <r>
      <rPr>
        <sz val="12"/>
        <rFont val="ＭＳ Ｐゴシック"/>
        <family val="3"/>
        <charset val="128"/>
      </rPr>
      <t>　</t>
    </r>
    <r>
      <rPr>
        <sz val="12"/>
        <rFont val="Arial"/>
        <family val="2"/>
      </rPr>
      <t>Commercial papers</t>
    </r>
    <phoneticPr fontId="2"/>
  </si>
  <si>
    <r>
      <rPr>
        <sz val="12"/>
        <rFont val="ＭＳ Ｐゴシック"/>
        <family val="3"/>
        <charset val="128"/>
      </rPr>
      <t>　</t>
    </r>
    <r>
      <rPr>
        <sz val="12"/>
        <rFont val="Arial"/>
        <family val="2"/>
      </rPr>
      <t>Current portion of bonds</t>
    </r>
    <phoneticPr fontId="2"/>
  </si>
  <si>
    <r>
      <rPr>
        <sz val="12"/>
        <rFont val="ＭＳ Ｐゴシック"/>
        <family val="3"/>
        <charset val="128"/>
      </rPr>
      <t>　</t>
    </r>
    <r>
      <rPr>
        <sz val="12"/>
        <rFont val="Arial"/>
        <family val="2"/>
      </rPr>
      <t>Income taxes payable</t>
    </r>
    <phoneticPr fontId="2"/>
  </si>
  <si>
    <r>
      <rPr>
        <sz val="12"/>
        <rFont val="ＭＳ Ｐゴシック"/>
        <family val="3"/>
        <charset val="128"/>
      </rPr>
      <t>　</t>
    </r>
    <r>
      <rPr>
        <sz val="12"/>
        <rFont val="Arial"/>
        <family val="2"/>
      </rPr>
      <t>Deferred tax liabilities</t>
    </r>
    <phoneticPr fontId="2"/>
  </si>
  <si>
    <r>
      <rPr>
        <sz val="12"/>
        <rFont val="ＭＳ Ｐゴシック"/>
        <family val="3"/>
        <charset val="128"/>
      </rPr>
      <t>　</t>
    </r>
    <r>
      <rPr>
        <sz val="12"/>
        <rFont val="Arial"/>
        <family val="2"/>
      </rPr>
      <t>Provision for bonuses</t>
    </r>
    <phoneticPr fontId="2"/>
  </si>
  <si>
    <t>Total current liabilities</t>
    <phoneticPr fontId="2"/>
  </si>
  <si>
    <t>Noncurrent liabilities</t>
    <phoneticPr fontId="2"/>
  </si>
  <si>
    <r>
      <rPr>
        <sz val="12"/>
        <rFont val="ＭＳ Ｐゴシック"/>
        <family val="3"/>
        <charset val="128"/>
      </rPr>
      <t>　</t>
    </r>
    <r>
      <rPr>
        <sz val="12"/>
        <rFont val="Arial"/>
        <family val="2"/>
      </rPr>
      <t>Bonds payable</t>
    </r>
    <phoneticPr fontId="2"/>
  </si>
  <si>
    <r>
      <rPr>
        <sz val="12"/>
        <rFont val="ＭＳ Ｐゴシック"/>
        <family val="3"/>
        <charset val="128"/>
      </rPr>
      <t>　</t>
    </r>
    <r>
      <rPr>
        <sz val="12"/>
        <rFont val="Arial"/>
        <family val="2"/>
      </rPr>
      <t>Long-term loans payable</t>
    </r>
    <phoneticPr fontId="2"/>
  </si>
  <si>
    <r>
      <rPr>
        <sz val="12"/>
        <rFont val="ＭＳ Ｐゴシック"/>
        <family val="3"/>
        <charset val="128"/>
      </rPr>
      <t>　</t>
    </r>
    <r>
      <rPr>
        <sz val="12"/>
        <rFont val="Arial"/>
        <family val="2"/>
      </rPr>
      <t>Deferred tax liabilities for land revaluation</t>
    </r>
    <phoneticPr fontId="2"/>
  </si>
  <si>
    <r>
      <rPr>
        <sz val="12"/>
        <rFont val="ＭＳ Ｐゴシック"/>
        <family val="3"/>
        <charset val="128"/>
      </rPr>
      <t>　</t>
    </r>
    <r>
      <rPr>
        <sz val="12"/>
        <rFont val="Arial"/>
        <family val="2"/>
      </rPr>
      <t>Provision for retirement benefits</t>
    </r>
    <phoneticPr fontId="2"/>
  </si>
  <si>
    <r>
      <rPr>
        <sz val="12"/>
        <rFont val="ＭＳ Ｐゴシック"/>
        <family val="3"/>
        <charset val="128"/>
      </rPr>
      <t>　</t>
    </r>
    <r>
      <rPr>
        <sz val="12"/>
        <rFont val="Arial"/>
        <family val="2"/>
      </rPr>
      <t>Provision for directors' retirement benefits</t>
    </r>
    <phoneticPr fontId="2"/>
  </si>
  <si>
    <t>Total noncurrent liabilities</t>
    <phoneticPr fontId="2"/>
  </si>
  <si>
    <t>Total liabilities</t>
    <phoneticPr fontId="2"/>
  </si>
  <si>
    <t>Shareholders' equity</t>
    <phoneticPr fontId="2"/>
  </si>
  <si>
    <r>
      <rPr>
        <sz val="12"/>
        <rFont val="ＭＳ Ｐゴシック"/>
        <family val="3"/>
        <charset val="128"/>
      </rPr>
      <t>　</t>
    </r>
    <r>
      <rPr>
        <sz val="12"/>
        <rFont val="Arial"/>
        <family val="2"/>
      </rPr>
      <t>Capital stock</t>
    </r>
    <phoneticPr fontId="2"/>
  </si>
  <si>
    <r>
      <rPr>
        <sz val="12"/>
        <rFont val="ＭＳ Ｐゴシック"/>
        <family val="3"/>
        <charset val="128"/>
      </rPr>
      <t>　</t>
    </r>
    <r>
      <rPr>
        <sz val="12"/>
        <rFont val="Arial"/>
        <family val="2"/>
      </rPr>
      <t>Capital surplus</t>
    </r>
    <phoneticPr fontId="2"/>
  </si>
  <si>
    <r>
      <rPr>
        <sz val="12"/>
        <rFont val="ＭＳ Ｐゴシック"/>
        <family val="3"/>
        <charset val="128"/>
      </rPr>
      <t>　</t>
    </r>
    <r>
      <rPr>
        <sz val="12"/>
        <rFont val="Arial"/>
        <family val="2"/>
      </rPr>
      <t>Retained earnings</t>
    </r>
    <phoneticPr fontId="2"/>
  </si>
  <si>
    <r>
      <rPr>
        <sz val="12"/>
        <rFont val="ＭＳ Ｐゴシック"/>
        <family val="3"/>
        <charset val="128"/>
      </rPr>
      <t>　</t>
    </r>
    <r>
      <rPr>
        <sz val="12"/>
        <rFont val="Arial"/>
        <family val="2"/>
      </rPr>
      <t>Treasury stock</t>
    </r>
    <phoneticPr fontId="2"/>
  </si>
  <si>
    <t>Accumulated Other Comprehensive Income</t>
    <phoneticPr fontId="2"/>
  </si>
  <si>
    <t>Minority interests</t>
    <phoneticPr fontId="2"/>
  </si>
  <si>
    <t>Total net assets</t>
    <phoneticPr fontId="2"/>
  </si>
  <si>
    <t>Total liabilities and net assets</t>
    <phoneticPr fontId="2"/>
  </si>
  <si>
    <r>
      <t>5-2.</t>
    </r>
    <r>
      <rPr>
        <b/>
        <sz val="15"/>
        <rFont val="ＭＳ Ｐゴシック"/>
        <family val="3"/>
        <charset val="128"/>
      </rPr>
      <t>　</t>
    </r>
    <r>
      <rPr>
        <b/>
        <sz val="15"/>
        <rFont val="Arial"/>
        <family val="2"/>
      </rPr>
      <t>Change of Consolidated Statements of Financial Position</t>
    </r>
    <r>
      <rPr>
        <b/>
        <sz val="15"/>
        <rFont val="ＭＳ Ｐゴシック"/>
        <family val="3"/>
        <charset val="128"/>
      </rPr>
      <t>【</t>
    </r>
    <r>
      <rPr>
        <b/>
        <sz val="15"/>
        <rFont val="Arial"/>
        <family val="2"/>
      </rPr>
      <t>IFRS</t>
    </r>
    <r>
      <rPr>
        <b/>
        <sz val="15"/>
        <rFont val="ＭＳ Ｐゴシック"/>
        <family val="3"/>
        <charset val="128"/>
      </rPr>
      <t>】</t>
    </r>
    <phoneticPr fontId="2"/>
  </si>
  <si>
    <r>
      <t>6-1.</t>
    </r>
    <r>
      <rPr>
        <b/>
        <sz val="14.5"/>
        <rFont val="ＭＳ Ｐゴシック"/>
        <family val="3"/>
        <charset val="128"/>
      </rPr>
      <t>　</t>
    </r>
    <r>
      <rPr>
        <b/>
        <sz val="14.5"/>
        <rFont val="Arial"/>
        <family val="2"/>
      </rPr>
      <t>Change of Consolidated Statements of Cash Flows</t>
    </r>
    <r>
      <rPr>
        <b/>
        <sz val="14.5"/>
        <rFont val="ＭＳ Ｐゴシック"/>
        <family val="3"/>
        <charset val="128"/>
      </rPr>
      <t>【</t>
    </r>
    <r>
      <rPr>
        <b/>
        <sz val="14.5"/>
        <rFont val="Arial"/>
        <family val="2"/>
      </rPr>
      <t>J-GAAP</t>
    </r>
    <r>
      <rPr>
        <b/>
        <sz val="14.5"/>
        <rFont val="ＭＳ Ｐゴシック"/>
        <family val="3"/>
        <charset val="128"/>
      </rPr>
      <t>】</t>
    </r>
    <phoneticPr fontId="2"/>
  </si>
  <si>
    <t>Net cash provided by (used in) operating activities</t>
    <phoneticPr fontId="2"/>
  </si>
  <si>
    <t xml:space="preserve">  Income before income taxes and minority interests</t>
    <phoneticPr fontId="2"/>
  </si>
  <si>
    <r>
      <rPr>
        <sz val="12"/>
        <rFont val="ＭＳ Ｐゴシック"/>
        <family val="3"/>
        <charset val="128"/>
      </rPr>
      <t>　</t>
    </r>
    <r>
      <rPr>
        <sz val="12"/>
        <rFont val="Arial"/>
        <family val="2"/>
      </rPr>
      <t>Depreciation and amortization</t>
    </r>
    <phoneticPr fontId="2"/>
  </si>
  <si>
    <r>
      <rPr>
        <sz val="12"/>
        <rFont val="ＭＳ Ｐゴシック"/>
        <family val="3"/>
        <charset val="128"/>
      </rPr>
      <t>　</t>
    </r>
    <r>
      <rPr>
        <sz val="12"/>
        <rFont val="Arial"/>
        <family val="2"/>
      </rPr>
      <t>Loss on valuation of investment securities</t>
    </r>
    <phoneticPr fontId="2"/>
  </si>
  <si>
    <r>
      <rPr>
        <sz val="12"/>
        <rFont val="ＭＳ Ｐゴシック"/>
        <family val="3"/>
        <charset val="128"/>
      </rPr>
      <t>　</t>
    </r>
    <r>
      <rPr>
        <sz val="12"/>
        <rFont val="Arial"/>
        <family val="2"/>
      </rPr>
      <t>Amortization of goodwill</t>
    </r>
    <phoneticPr fontId="2"/>
  </si>
  <si>
    <r>
      <rPr>
        <sz val="12"/>
        <rFont val="ＭＳ Ｐゴシック"/>
        <family val="3"/>
        <charset val="128"/>
      </rPr>
      <t>　</t>
    </r>
    <r>
      <rPr>
        <sz val="12"/>
        <rFont val="Arial"/>
        <family val="2"/>
      </rPr>
      <t>Increase (decrease) in allowance for doubtful accounts</t>
    </r>
    <phoneticPr fontId="2"/>
  </si>
  <si>
    <r>
      <rPr>
        <sz val="12"/>
        <rFont val="ＭＳ Ｐゴシック"/>
        <family val="3"/>
        <charset val="128"/>
      </rPr>
      <t>　</t>
    </r>
    <r>
      <rPr>
        <sz val="12"/>
        <rFont val="Arial"/>
        <family val="2"/>
      </rPr>
      <t>Increase (decrease) in provision for retirement benefits</t>
    </r>
    <phoneticPr fontId="2"/>
  </si>
  <si>
    <r>
      <rPr>
        <sz val="12"/>
        <rFont val="ＭＳ Ｐゴシック"/>
        <family val="3"/>
        <charset val="128"/>
      </rPr>
      <t>　</t>
    </r>
    <r>
      <rPr>
        <sz val="12"/>
        <rFont val="Arial"/>
        <family val="2"/>
      </rPr>
      <t>Interest and dividends income</t>
    </r>
    <phoneticPr fontId="2"/>
  </si>
  <si>
    <r>
      <rPr>
        <sz val="12"/>
        <rFont val="ＭＳ Ｐゴシック"/>
        <family val="3"/>
        <charset val="128"/>
      </rPr>
      <t>　</t>
    </r>
    <r>
      <rPr>
        <sz val="12"/>
        <rFont val="Arial"/>
        <family val="2"/>
      </rPr>
      <t>Interest expenses</t>
    </r>
    <phoneticPr fontId="2"/>
  </si>
  <si>
    <r>
      <rPr>
        <sz val="12"/>
        <rFont val="ＭＳ Ｐゴシック"/>
        <family val="3"/>
        <charset val="128"/>
      </rPr>
      <t>　</t>
    </r>
    <r>
      <rPr>
        <sz val="12"/>
        <rFont val="Arial"/>
        <family val="2"/>
      </rPr>
      <t>Foreign exchange losses</t>
    </r>
    <r>
      <rPr>
        <sz val="12"/>
        <rFont val="ＭＳ Ｐゴシック"/>
        <family val="3"/>
        <charset val="128"/>
      </rPr>
      <t>（</t>
    </r>
    <r>
      <rPr>
        <sz val="12"/>
        <rFont val="Arial"/>
        <family val="2"/>
      </rPr>
      <t>gains</t>
    </r>
    <r>
      <rPr>
        <sz val="12"/>
        <rFont val="ＭＳ Ｐゴシック"/>
        <family val="3"/>
        <charset val="128"/>
      </rPr>
      <t>）</t>
    </r>
    <phoneticPr fontId="2"/>
  </si>
  <si>
    <r>
      <rPr>
        <sz val="12"/>
        <rFont val="ＭＳ Ｐゴシック"/>
        <family val="3"/>
        <charset val="128"/>
      </rPr>
      <t>　</t>
    </r>
    <r>
      <rPr>
        <sz val="12"/>
        <rFont val="Arial"/>
        <family val="2"/>
      </rPr>
      <t>Equity in (earnings) losses of affiliates</t>
    </r>
    <phoneticPr fontId="2"/>
  </si>
  <si>
    <r>
      <rPr>
        <sz val="12"/>
        <rFont val="ＭＳ Ｐゴシック"/>
        <family val="3"/>
        <charset val="128"/>
      </rPr>
      <t>　</t>
    </r>
    <r>
      <rPr>
        <sz val="12"/>
        <rFont val="Arial"/>
        <family val="2"/>
      </rPr>
      <t>Loss (gain) on sales of investment securities</t>
    </r>
    <phoneticPr fontId="2"/>
  </si>
  <si>
    <r>
      <rPr>
        <sz val="12"/>
        <rFont val="ＭＳ Ｐゴシック"/>
        <family val="3"/>
        <charset val="128"/>
      </rPr>
      <t>　</t>
    </r>
    <r>
      <rPr>
        <sz val="12"/>
        <rFont val="Arial"/>
        <family val="2"/>
      </rPr>
      <t>Loss (gain) on sales and retirement of noncurrent assets</t>
    </r>
    <phoneticPr fontId="2"/>
  </si>
  <si>
    <r>
      <rPr>
        <sz val="12"/>
        <rFont val="ＭＳ Ｐゴシック"/>
        <family val="3"/>
        <charset val="128"/>
      </rPr>
      <t>　</t>
    </r>
    <r>
      <rPr>
        <sz val="12"/>
        <rFont val="Arial"/>
        <family val="2"/>
      </rPr>
      <t>Loss (gain) on step acquisitions</t>
    </r>
    <phoneticPr fontId="2"/>
  </si>
  <si>
    <r>
      <rPr>
        <sz val="12"/>
        <rFont val="ＭＳ Ｐゴシック"/>
        <family val="3"/>
        <charset val="128"/>
      </rPr>
      <t>　</t>
    </r>
    <r>
      <rPr>
        <sz val="12"/>
        <rFont val="Arial"/>
        <family val="2"/>
      </rPr>
      <t>Decrease (increase) in notes and accounts receivable-trade</t>
    </r>
    <phoneticPr fontId="2"/>
  </si>
  <si>
    <r>
      <rPr>
        <sz val="12"/>
        <rFont val="ＭＳ Ｐゴシック"/>
        <family val="3"/>
        <charset val="128"/>
      </rPr>
      <t>　</t>
    </r>
    <r>
      <rPr>
        <sz val="12"/>
        <rFont val="Arial"/>
        <family val="2"/>
      </rPr>
      <t>Decrease (increase) in inventories</t>
    </r>
    <phoneticPr fontId="2"/>
  </si>
  <si>
    <r>
      <rPr>
        <sz val="12"/>
        <rFont val="ＭＳ Ｐゴシック"/>
        <family val="3"/>
        <charset val="128"/>
      </rPr>
      <t>　</t>
    </r>
    <r>
      <rPr>
        <sz val="12"/>
        <rFont val="Arial"/>
        <family val="2"/>
      </rPr>
      <t>Increase (decrease) in notes and accounts payable-trade</t>
    </r>
    <phoneticPr fontId="2"/>
  </si>
  <si>
    <r>
      <rPr>
        <sz val="12"/>
        <rFont val="ＭＳ Ｐゴシック"/>
        <family val="3"/>
        <charset val="128"/>
      </rPr>
      <t>　</t>
    </r>
    <r>
      <rPr>
        <sz val="12"/>
        <rFont val="Arial"/>
        <family val="2"/>
      </rPr>
      <t>Other,net</t>
    </r>
    <phoneticPr fontId="2"/>
  </si>
  <si>
    <r>
      <rPr>
        <sz val="12"/>
        <rFont val="ＭＳ Ｐゴシック"/>
        <family val="3"/>
        <charset val="128"/>
      </rPr>
      <t>　</t>
    </r>
    <r>
      <rPr>
        <sz val="12"/>
        <rFont val="Arial"/>
        <family val="2"/>
      </rPr>
      <t>Subtotal</t>
    </r>
    <phoneticPr fontId="2"/>
  </si>
  <si>
    <r>
      <rPr>
        <sz val="12"/>
        <rFont val="ＭＳ Ｐゴシック"/>
        <family val="3"/>
        <charset val="128"/>
      </rPr>
      <t>　</t>
    </r>
    <r>
      <rPr>
        <sz val="12"/>
        <rFont val="Arial"/>
        <family val="2"/>
      </rPr>
      <t>Interest and dividends income received</t>
    </r>
    <phoneticPr fontId="2"/>
  </si>
  <si>
    <r>
      <rPr>
        <sz val="12"/>
        <rFont val="ＭＳ Ｐゴシック"/>
        <family val="3"/>
        <charset val="128"/>
      </rPr>
      <t>　</t>
    </r>
    <r>
      <rPr>
        <sz val="12"/>
        <rFont val="Arial"/>
        <family val="2"/>
      </rPr>
      <t>Interest expenses paid</t>
    </r>
    <phoneticPr fontId="2"/>
  </si>
  <si>
    <r>
      <rPr>
        <sz val="12"/>
        <rFont val="ＭＳ Ｐゴシック"/>
        <family val="3"/>
        <charset val="128"/>
      </rPr>
      <t>　</t>
    </r>
    <r>
      <rPr>
        <sz val="12"/>
        <rFont val="Arial"/>
        <family val="2"/>
      </rPr>
      <t>Payments for loss on litigation</t>
    </r>
    <phoneticPr fontId="2"/>
  </si>
  <si>
    <r>
      <rPr>
        <sz val="12"/>
        <rFont val="ＭＳ Ｐゴシック"/>
        <family val="3"/>
        <charset val="128"/>
      </rPr>
      <t>　</t>
    </r>
    <r>
      <rPr>
        <sz val="12"/>
        <rFont val="Arial"/>
        <family val="2"/>
      </rPr>
      <t>Income taxes paid</t>
    </r>
    <phoneticPr fontId="2"/>
  </si>
  <si>
    <r>
      <rPr>
        <b/>
        <sz val="14"/>
        <rFont val="ＭＳ Ｐゴシック"/>
        <family val="3"/>
        <charset val="128"/>
      </rPr>
      <t>　</t>
    </r>
    <r>
      <rPr>
        <b/>
        <sz val="14"/>
        <rFont val="Arial"/>
        <family val="2"/>
      </rPr>
      <t xml:space="preserve"> Net cash provided by (used in) operating activities</t>
    </r>
    <phoneticPr fontId="2"/>
  </si>
  <si>
    <t>Net cash provided by (used in) investing activities</t>
    <phoneticPr fontId="2"/>
  </si>
  <si>
    <t xml:space="preserve">  Decrease (increase) in time deposits</t>
    <phoneticPr fontId="2"/>
  </si>
  <si>
    <t xml:space="preserve">  Decrease (increase) in short-term investment securities</t>
    <phoneticPr fontId="2"/>
  </si>
  <si>
    <t xml:space="preserve">  Purchase of property, plant and equipment</t>
    <phoneticPr fontId="2"/>
  </si>
  <si>
    <t xml:space="preserve">  Proceeds from sales of property, plant and equipment</t>
    <phoneticPr fontId="2"/>
  </si>
  <si>
    <t xml:space="preserve">  Purchase of intangible assets</t>
    <phoneticPr fontId="2"/>
  </si>
  <si>
    <t xml:space="preserve">  Purchase of investment securities</t>
    <phoneticPr fontId="2"/>
  </si>
  <si>
    <t xml:space="preserve">  Proceeds from sales and redemption of investment securities</t>
    <phoneticPr fontId="2"/>
  </si>
  <si>
    <t xml:space="preserve">  Decrease (increase) in short-term loans receivable</t>
    <phoneticPr fontId="2"/>
  </si>
  <si>
    <t xml:space="preserve">  Payments of long-term loans receivable</t>
    <phoneticPr fontId="2"/>
  </si>
  <si>
    <t xml:space="preserve">  Collection of long-term loans receivable</t>
    <phoneticPr fontId="2"/>
  </si>
  <si>
    <r>
      <rPr>
        <sz val="12"/>
        <rFont val="ＭＳ Ｐゴシック"/>
        <family val="3"/>
        <charset val="128"/>
      </rPr>
      <t>　</t>
    </r>
    <r>
      <rPr>
        <sz val="12"/>
        <rFont val="Arial"/>
        <family val="2"/>
      </rPr>
      <t>Net increase(decrease) from purchase of consolidated subsidiaries</t>
    </r>
    <phoneticPr fontId="2"/>
  </si>
  <si>
    <r>
      <rPr>
        <sz val="12"/>
        <rFont val="ＭＳ Ｐゴシック"/>
        <family val="3"/>
        <charset val="128"/>
      </rPr>
      <t>　</t>
    </r>
    <r>
      <rPr>
        <sz val="12"/>
        <rFont val="Arial"/>
        <family val="2"/>
      </rPr>
      <t>Net increase(decrease) from sale of consolidated subsidiaries</t>
    </r>
    <phoneticPr fontId="2"/>
  </si>
  <si>
    <t xml:space="preserve">  Other,net</t>
    <phoneticPr fontId="2"/>
  </si>
  <si>
    <r>
      <rPr>
        <b/>
        <sz val="14"/>
        <rFont val="ＭＳ Ｐゴシック"/>
        <family val="3"/>
        <charset val="128"/>
      </rPr>
      <t>　</t>
    </r>
    <r>
      <rPr>
        <b/>
        <sz val="14"/>
        <rFont val="Arial"/>
        <family val="2"/>
      </rPr>
      <t xml:space="preserve"> </t>
    </r>
    <r>
      <rPr>
        <b/>
        <sz val="14"/>
        <rFont val="ＭＳ Ｐゴシック"/>
        <family val="3"/>
        <charset val="128"/>
      </rPr>
      <t>　</t>
    </r>
    <r>
      <rPr>
        <b/>
        <sz val="14"/>
        <rFont val="Arial"/>
        <family val="2"/>
      </rPr>
      <t>Net cash provided by (used in) investing activities</t>
    </r>
    <phoneticPr fontId="2"/>
  </si>
  <si>
    <t xml:space="preserve">      Free Cash Flow</t>
    <phoneticPr fontId="2"/>
  </si>
  <si>
    <t>Net cash provided by (used in) financing activities</t>
  </si>
  <si>
    <t xml:space="preserve">  Net increase (decrease) in short-term loans payable</t>
    <phoneticPr fontId="2"/>
  </si>
  <si>
    <t xml:space="preserve">  Net increase (decrease) in commercial papers</t>
    <phoneticPr fontId="2"/>
  </si>
  <si>
    <t xml:space="preserve">  Proceeds from long-term loans payable</t>
    <phoneticPr fontId="2"/>
  </si>
  <si>
    <t xml:space="preserve">  Repayment of long-term loans payable</t>
    <phoneticPr fontId="2"/>
  </si>
  <si>
    <t xml:space="preserve">  Proceeds from issuance of bonds</t>
    <phoneticPr fontId="2"/>
  </si>
  <si>
    <t xml:space="preserve">  Redemption of bonds</t>
    <phoneticPr fontId="2"/>
  </si>
  <si>
    <t xml:space="preserve">  Proceeds from issuance of common stock/preferred stock</t>
    <phoneticPr fontId="2"/>
  </si>
  <si>
    <t xml:space="preserve">  Repurchase of preferred stock</t>
    <phoneticPr fontId="2"/>
  </si>
  <si>
    <r>
      <rPr>
        <sz val="12"/>
        <rFont val="ＭＳ Ｐゴシック"/>
        <family val="3"/>
        <charset val="128"/>
      </rPr>
      <t>　</t>
    </r>
    <r>
      <rPr>
        <sz val="12"/>
        <rFont val="Arial"/>
        <family val="2"/>
      </rPr>
      <t>Proceeds from stock issuance to minority shareholders</t>
    </r>
    <phoneticPr fontId="2"/>
  </si>
  <si>
    <r>
      <rPr>
        <sz val="12"/>
        <rFont val="ＭＳ Ｐゴシック"/>
        <family val="3"/>
        <charset val="128"/>
      </rPr>
      <t>　</t>
    </r>
    <r>
      <rPr>
        <sz val="12"/>
        <rFont val="Arial"/>
        <family val="2"/>
      </rPr>
      <t>Purchase of treasury stock</t>
    </r>
    <phoneticPr fontId="2"/>
  </si>
  <si>
    <t xml:space="preserve">  Cash dividends paid</t>
    <phoneticPr fontId="2"/>
  </si>
  <si>
    <r>
      <rPr>
        <sz val="12"/>
        <rFont val="ＭＳ Ｐゴシック"/>
        <family val="3"/>
        <charset val="128"/>
      </rPr>
      <t>　</t>
    </r>
    <r>
      <rPr>
        <sz val="12"/>
        <rFont val="Arial"/>
        <family val="2"/>
      </rPr>
      <t>Cash dividends paid to minority shareholders</t>
    </r>
    <phoneticPr fontId="2"/>
  </si>
  <si>
    <r>
      <rPr>
        <b/>
        <sz val="14"/>
        <rFont val="ＭＳ Ｐゴシック"/>
        <family val="3"/>
        <charset val="128"/>
      </rPr>
      <t>　</t>
    </r>
    <r>
      <rPr>
        <b/>
        <sz val="14"/>
        <rFont val="Arial"/>
        <family val="2"/>
      </rPr>
      <t xml:space="preserve"> Net cash provided by (used in) financing activities</t>
    </r>
    <phoneticPr fontId="2"/>
  </si>
  <si>
    <t>Effect of exchange rate change on cash and cash equivalents</t>
    <phoneticPr fontId="2"/>
  </si>
  <si>
    <t>Net increase (decrease) in cash and cash equivalents</t>
    <phoneticPr fontId="2"/>
  </si>
  <si>
    <t>Cash and cash equivalents at beginning of period</t>
    <phoneticPr fontId="2"/>
  </si>
  <si>
    <t>Increase (decrease) in cash and cash equivalents resulting
from change of scope of consolidation</t>
    <phoneticPr fontId="2"/>
  </si>
  <si>
    <t>Cash and cash equivalents</t>
    <phoneticPr fontId="2"/>
  </si>
  <si>
    <r>
      <t>6-2.</t>
    </r>
    <r>
      <rPr>
        <b/>
        <sz val="14.5"/>
        <rFont val="ＭＳ Ｐゴシック"/>
        <family val="3"/>
        <charset val="128"/>
      </rPr>
      <t>　</t>
    </r>
    <r>
      <rPr>
        <b/>
        <sz val="14.5"/>
        <rFont val="Arial"/>
        <family val="2"/>
      </rPr>
      <t>Change of Consolidated Statements of Cash Flows</t>
    </r>
    <r>
      <rPr>
        <b/>
        <sz val="14.5"/>
        <rFont val="ＭＳ Ｐゴシック"/>
        <family val="3"/>
        <charset val="128"/>
      </rPr>
      <t>【</t>
    </r>
    <r>
      <rPr>
        <b/>
        <sz val="14.5"/>
        <rFont val="Arial"/>
        <family val="2"/>
      </rPr>
      <t>IFRS</t>
    </r>
    <r>
      <rPr>
        <b/>
        <sz val="14.5"/>
        <rFont val="ＭＳ Ｐゴシック"/>
        <family val="3"/>
        <charset val="128"/>
      </rPr>
      <t>】</t>
    </r>
    <phoneticPr fontId="2"/>
  </si>
  <si>
    <r>
      <t>11.</t>
    </r>
    <r>
      <rPr>
        <b/>
        <sz val="12.5"/>
        <rFont val="ＭＳ Ｐゴシック"/>
        <family val="3"/>
        <charset val="128"/>
      </rPr>
      <t>　</t>
    </r>
    <r>
      <rPr>
        <b/>
        <sz val="12.5"/>
        <rFont val="Arial"/>
        <family val="2"/>
      </rPr>
      <t>Change of main performance indicators</t>
    </r>
    <phoneticPr fontId="2"/>
  </si>
  <si>
    <r>
      <t>12.</t>
    </r>
    <r>
      <rPr>
        <b/>
        <sz val="12.5"/>
        <rFont val="ＭＳ Ｐゴシック"/>
        <family val="3"/>
        <charset val="128"/>
      </rPr>
      <t>　</t>
    </r>
    <r>
      <rPr>
        <b/>
        <sz val="12.5"/>
        <rFont val="Arial"/>
        <family val="2"/>
      </rPr>
      <t>Change of stock performance indicators</t>
    </r>
    <phoneticPr fontId="2"/>
  </si>
  <si>
    <t xml:space="preserve">Total equity attributable to owners of the Company </t>
    <phoneticPr fontId="2"/>
  </si>
  <si>
    <t>1st Quarter</t>
    <phoneticPr fontId="2"/>
  </si>
  <si>
    <t>2nd Quarter</t>
    <phoneticPr fontId="2"/>
  </si>
  <si>
    <t>3rd Quarter</t>
    <phoneticPr fontId="2"/>
  </si>
  <si>
    <t>4th Quarter</t>
    <phoneticPr fontId="2"/>
  </si>
  <si>
    <t>FY2013</t>
    <phoneticPr fontId="2"/>
  </si>
  <si>
    <t xml:space="preserve">FY2013
(IFRS) </t>
    <phoneticPr fontId="2"/>
  </si>
  <si>
    <t>-</t>
    <phoneticPr fontId="2"/>
  </si>
  <si>
    <t>-</t>
    <phoneticPr fontId="2"/>
  </si>
  <si>
    <r>
      <t>8-1.  Number of Group Companies</t>
    </r>
    <r>
      <rPr>
        <b/>
        <sz val="14"/>
        <rFont val="ＭＳ Ｐゴシック"/>
        <family val="3"/>
        <charset val="128"/>
      </rPr>
      <t>【</t>
    </r>
    <r>
      <rPr>
        <b/>
        <sz val="14"/>
        <rFont val="Arial"/>
        <family val="2"/>
      </rPr>
      <t>IFRS</t>
    </r>
    <r>
      <rPr>
        <b/>
        <sz val="14"/>
        <rFont val="ＭＳ Ｐゴシック"/>
        <family val="3"/>
        <charset val="128"/>
      </rPr>
      <t>】</t>
    </r>
    <phoneticPr fontId="2"/>
  </si>
  <si>
    <r>
      <t>8-2.  Number of Group Companies</t>
    </r>
    <r>
      <rPr>
        <b/>
        <sz val="14"/>
        <rFont val="ＭＳ Ｐゴシック"/>
        <family val="3"/>
        <charset val="128"/>
      </rPr>
      <t>【</t>
    </r>
    <r>
      <rPr>
        <b/>
        <sz val="14"/>
        <rFont val="Arial"/>
        <family val="2"/>
      </rPr>
      <t>J-GAAP</t>
    </r>
    <r>
      <rPr>
        <b/>
        <sz val="14"/>
        <rFont val="ＭＳ Ｐゴシック"/>
        <family val="3"/>
        <charset val="128"/>
      </rPr>
      <t>】</t>
    </r>
    <phoneticPr fontId="2"/>
  </si>
  <si>
    <r>
      <t>9-1.</t>
    </r>
    <r>
      <rPr>
        <b/>
        <sz val="14"/>
        <rFont val="ＭＳ Ｐゴシック"/>
        <family val="3"/>
        <charset val="128"/>
      </rPr>
      <t>　</t>
    </r>
    <r>
      <rPr>
        <b/>
        <sz val="14"/>
        <rFont val="Arial"/>
        <family val="2"/>
      </rPr>
      <t>Number of Profitable and Unprofitable Companies</t>
    </r>
    <r>
      <rPr>
        <b/>
        <sz val="14"/>
        <rFont val="ＭＳ Ｐゴシック"/>
        <family val="3"/>
        <charset val="128"/>
      </rPr>
      <t>【</t>
    </r>
    <r>
      <rPr>
        <b/>
        <sz val="14"/>
        <rFont val="Arial"/>
        <family val="2"/>
      </rPr>
      <t>IFRS</t>
    </r>
    <r>
      <rPr>
        <b/>
        <sz val="14"/>
        <rFont val="ＭＳ Ｐゴシック"/>
        <family val="3"/>
        <charset val="128"/>
      </rPr>
      <t>】</t>
    </r>
    <phoneticPr fontId="2"/>
  </si>
  <si>
    <r>
      <t>9-2.</t>
    </r>
    <r>
      <rPr>
        <b/>
        <sz val="14"/>
        <rFont val="ＭＳ Ｐゴシック"/>
        <family val="3"/>
        <charset val="128"/>
      </rPr>
      <t>　</t>
    </r>
    <r>
      <rPr>
        <b/>
        <sz val="14"/>
        <rFont val="Arial"/>
        <family val="2"/>
      </rPr>
      <t>Number of Profitable and Unprofitable Companies</t>
    </r>
    <r>
      <rPr>
        <b/>
        <sz val="14"/>
        <rFont val="ＭＳ Ｐゴシック"/>
        <family val="3"/>
        <charset val="128"/>
      </rPr>
      <t>【</t>
    </r>
    <r>
      <rPr>
        <b/>
        <sz val="14"/>
        <rFont val="Arial"/>
        <family val="2"/>
      </rPr>
      <t>J-GAAP</t>
    </r>
    <r>
      <rPr>
        <b/>
        <sz val="14"/>
        <rFont val="ＭＳ Ｐゴシック"/>
        <family val="3"/>
        <charset val="128"/>
      </rPr>
      <t>】</t>
    </r>
    <phoneticPr fontId="2"/>
  </si>
  <si>
    <t>FY2014</t>
    <phoneticPr fontId="2"/>
  </si>
  <si>
    <t>Period's High</t>
    <phoneticPr fontId="2"/>
  </si>
  <si>
    <t>Period's Low</t>
    <phoneticPr fontId="2"/>
  </si>
  <si>
    <r>
      <rPr>
        <sz val="11"/>
        <rFont val="ＭＳ Ｐゴシック"/>
        <family val="3"/>
        <charset val="128"/>
      </rPr>
      <t>（</t>
    </r>
    <r>
      <rPr>
        <sz val="11"/>
        <rFont val="Arial"/>
        <family val="2"/>
      </rPr>
      <t>Billions of Yen</t>
    </r>
    <r>
      <rPr>
        <sz val="11"/>
        <rFont val="ＭＳ Ｐゴシック"/>
        <family val="3"/>
        <charset val="128"/>
      </rPr>
      <t>）</t>
    </r>
    <phoneticPr fontId="2"/>
  </si>
  <si>
    <t>-</t>
    <phoneticPr fontId="2"/>
  </si>
  <si>
    <t>-</t>
    <phoneticPr fontId="2"/>
  </si>
  <si>
    <t>FY2003
(J-GAAP)</t>
    <phoneticPr fontId="2"/>
  </si>
  <si>
    <t>FY2004
(J-GAAP)</t>
    <phoneticPr fontId="2"/>
  </si>
  <si>
    <t>FY2005
(J-GAAP)</t>
    <phoneticPr fontId="2"/>
  </si>
  <si>
    <t>FY2006
(J-GAAP)</t>
    <phoneticPr fontId="2"/>
  </si>
  <si>
    <t>FY2007
(J-GAAP)</t>
    <phoneticPr fontId="2"/>
  </si>
  <si>
    <t>FY2008
(J-GAAP)</t>
    <phoneticPr fontId="2"/>
  </si>
  <si>
    <t>FY2009
(J-GAAP)</t>
    <phoneticPr fontId="2"/>
  </si>
  <si>
    <t>FY2010
(J-GAAP)</t>
    <phoneticPr fontId="2"/>
  </si>
  <si>
    <t>FY2011
(IFRS)</t>
    <phoneticPr fontId="2"/>
  </si>
  <si>
    <t>FY2012
(IFRS)</t>
    <phoneticPr fontId="2"/>
  </si>
  <si>
    <t>FY2014</t>
    <phoneticPr fontId="2"/>
  </si>
  <si>
    <t>FY2014</t>
    <phoneticPr fontId="2"/>
  </si>
  <si>
    <t>(73%)</t>
    <phoneticPr fontId="2"/>
  </si>
  <si>
    <t xml:space="preserve">FY2014
(IFRS) </t>
    <phoneticPr fontId="2"/>
  </si>
  <si>
    <r>
      <t>10-1.</t>
    </r>
    <r>
      <rPr>
        <b/>
        <sz val="14"/>
        <rFont val="ＭＳ Ｐゴシック"/>
        <family val="3"/>
        <charset val="128"/>
      </rPr>
      <t>　</t>
    </r>
    <r>
      <rPr>
        <b/>
        <sz val="14"/>
        <rFont val="Arial"/>
        <family val="2"/>
      </rPr>
      <t>Net Income/Loss</t>
    </r>
    <r>
      <rPr>
        <b/>
        <sz val="14"/>
        <rFont val="ＭＳ Ｐゴシック"/>
        <family val="3"/>
        <charset val="128"/>
      </rPr>
      <t>【</t>
    </r>
    <r>
      <rPr>
        <b/>
        <sz val="14"/>
        <rFont val="Arial"/>
        <family val="2"/>
      </rPr>
      <t>IFRS</t>
    </r>
    <r>
      <rPr>
        <b/>
        <sz val="14"/>
        <rFont val="ＭＳ Ｐゴシック"/>
        <family val="3"/>
        <charset val="128"/>
      </rPr>
      <t>】</t>
    </r>
    <phoneticPr fontId="2"/>
  </si>
  <si>
    <r>
      <t>10-2.</t>
    </r>
    <r>
      <rPr>
        <b/>
        <sz val="14"/>
        <rFont val="ＭＳ Ｐゴシック"/>
        <family val="3"/>
        <charset val="128"/>
      </rPr>
      <t>　</t>
    </r>
    <r>
      <rPr>
        <b/>
        <sz val="14"/>
        <rFont val="Arial"/>
        <family val="2"/>
      </rPr>
      <t>Net Income/Loss</t>
    </r>
    <r>
      <rPr>
        <b/>
        <sz val="14"/>
        <rFont val="ＭＳ Ｐゴシック"/>
        <family val="3"/>
        <charset val="128"/>
      </rPr>
      <t>【</t>
    </r>
    <r>
      <rPr>
        <b/>
        <sz val="14"/>
        <rFont val="Arial"/>
        <family val="2"/>
      </rPr>
      <t>J-GAAP</t>
    </r>
    <r>
      <rPr>
        <b/>
        <sz val="14"/>
        <rFont val="ＭＳ Ｐゴシック"/>
        <family val="3"/>
        <charset val="128"/>
      </rPr>
      <t>】</t>
    </r>
    <phoneticPr fontId="2"/>
  </si>
  <si>
    <r>
      <rPr>
        <sz val="12"/>
        <rFont val="ＭＳ Ｐゴシック"/>
        <family val="3"/>
        <charset val="128"/>
      </rPr>
      <t>　</t>
    </r>
    <r>
      <rPr>
        <sz val="12"/>
        <rFont val="Arial"/>
        <family val="2"/>
      </rPr>
      <t xml:space="preserve">  Remeasurement of defined benefits pension plan</t>
    </r>
    <phoneticPr fontId="2"/>
  </si>
  <si>
    <t>FY2015</t>
    <phoneticPr fontId="2"/>
  </si>
  <si>
    <r>
      <rPr>
        <sz val="13"/>
        <rFont val="ＭＳ Ｐゴシック"/>
        <family val="3"/>
        <charset val="128"/>
      </rPr>
      <t>（</t>
    </r>
    <r>
      <rPr>
        <sz val="13"/>
        <rFont val="Arial"/>
        <family val="2"/>
      </rPr>
      <t>Billions of Yen</t>
    </r>
    <r>
      <rPr>
        <sz val="13"/>
        <rFont val="ＭＳ Ｐゴシック"/>
        <family val="3"/>
        <charset val="128"/>
      </rPr>
      <t>）</t>
    </r>
    <phoneticPr fontId="2"/>
  </si>
  <si>
    <r>
      <rPr>
        <sz val="20"/>
        <rFont val="ＭＳ Ｐゴシック"/>
        <family val="3"/>
        <charset val="128"/>
      </rPr>
      <t>（</t>
    </r>
    <r>
      <rPr>
        <sz val="20"/>
        <rFont val="Arial"/>
        <family val="2"/>
      </rPr>
      <t>Billions of Yen</t>
    </r>
    <r>
      <rPr>
        <sz val="20"/>
        <rFont val="ＭＳ Ｐゴシック"/>
        <family val="3"/>
        <charset val="128"/>
      </rPr>
      <t>）</t>
    </r>
    <phoneticPr fontId="2"/>
  </si>
  <si>
    <t>(Companies)</t>
    <phoneticPr fontId="2"/>
  </si>
  <si>
    <t>FY2015</t>
    <phoneticPr fontId="2"/>
  </si>
  <si>
    <t>FY2015</t>
    <phoneticPr fontId="2"/>
  </si>
  <si>
    <t>-</t>
    <phoneticPr fontId="2"/>
  </si>
  <si>
    <t>-</t>
    <phoneticPr fontId="2"/>
  </si>
  <si>
    <t>Automotive</t>
    <phoneticPr fontId="2"/>
  </si>
  <si>
    <t>Aerospace &amp; IT Business</t>
    <phoneticPr fontId="2"/>
  </si>
  <si>
    <t>Metals &amp; Coal</t>
    <phoneticPr fontId="2"/>
  </si>
  <si>
    <t xml:space="preserve">Chemicals </t>
    <phoneticPr fontId="2"/>
  </si>
  <si>
    <r>
      <t>7-1.</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J-GAAP</t>
    </r>
    <r>
      <rPr>
        <b/>
        <sz val="22"/>
        <rFont val="ＭＳ Ｐゴシック"/>
        <family val="3"/>
        <charset val="128"/>
      </rPr>
      <t>】</t>
    </r>
    <phoneticPr fontId="2"/>
  </si>
  <si>
    <r>
      <t>7-2.</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J-GAAP</t>
    </r>
    <r>
      <rPr>
        <b/>
        <sz val="22"/>
        <rFont val="ＭＳ Ｐゴシック"/>
        <family val="3"/>
        <charset val="128"/>
      </rPr>
      <t>】</t>
    </r>
    <phoneticPr fontId="2"/>
  </si>
  <si>
    <r>
      <t>7-3.</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J-GAAP</t>
    </r>
    <r>
      <rPr>
        <b/>
        <sz val="22"/>
        <rFont val="ＭＳ Ｐゴシック"/>
        <family val="3"/>
        <charset val="128"/>
      </rPr>
      <t>】</t>
    </r>
    <phoneticPr fontId="2"/>
  </si>
  <si>
    <r>
      <t>7-4.</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IFRS</t>
    </r>
    <r>
      <rPr>
        <b/>
        <sz val="22"/>
        <rFont val="ＭＳ Ｐゴシック"/>
        <family val="3"/>
        <charset val="128"/>
      </rPr>
      <t>】</t>
    </r>
    <phoneticPr fontId="2"/>
  </si>
  <si>
    <r>
      <t>7-5.</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IFRS</t>
    </r>
    <r>
      <rPr>
        <b/>
        <sz val="22"/>
        <rFont val="ＭＳ Ｐゴシック"/>
        <family val="3"/>
        <charset val="128"/>
      </rPr>
      <t>】</t>
    </r>
    <phoneticPr fontId="2"/>
  </si>
  <si>
    <t>Gross Profit</t>
    <phoneticPr fontId="2"/>
  </si>
  <si>
    <t>FY2016</t>
    <phoneticPr fontId="2"/>
  </si>
  <si>
    <t xml:space="preserve">    Share of other comprehensive income of investments accounted for using the equity method</t>
    <phoneticPr fontId="2"/>
  </si>
  <si>
    <r>
      <rPr>
        <sz val="13"/>
        <rFont val="ＭＳ Ｐゴシック"/>
        <family val="3"/>
        <charset val="128"/>
      </rPr>
      <t>（</t>
    </r>
    <r>
      <rPr>
        <sz val="13"/>
        <rFont val="Arial"/>
        <family val="2"/>
      </rPr>
      <t>Billions of Yen</t>
    </r>
    <r>
      <rPr>
        <sz val="13"/>
        <rFont val="ＭＳ Ｐゴシック"/>
        <family val="3"/>
        <charset val="128"/>
      </rPr>
      <t>）</t>
    </r>
    <phoneticPr fontId="2"/>
  </si>
  <si>
    <r>
      <rPr>
        <sz val="20"/>
        <rFont val="ＭＳ Ｐゴシック"/>
        <family val="3"/>
        <charset val="128"/>
      </rPr>
      <t>（</t>
    </r>
    <r>
      <rPr>
        <sz val="20"/>
        <rFont val="Arial"/>
        <family val="2"/>
      </rPr>
      <t>Billions of Yen</t>
    </r>
    <r>
      <rPr>
        <sz val="20"/>
        <rFont val="ＭＳ Ｐゴシック"/>
        <family val="3"/>
        <charset val="128"/>
      </rPr>
      <t>）</t>
    </r>
    <phoneticPr fontId="2"/>
  </si>
  <si>
    <t>Medium-Term Management Plan 2017</t>
    <phoneticPr fontId="2"/>
  </si>
  <si>
    <t xml:space="preserve">FY2015
(IFRS) </t>
    <phoneticPr fontId="2"/>
  </si>
  <si>
    <t>FY2016</t>
  </si>
  <si>
    <t>FY2016</t>
    <phoneticPr fontId="2"/>
  </si>
  <si>
    <t xml:space="preserve">FY 2016
(IFRS) </t>
    <phoneticPr fontId="2"/>
  </si>
  <si>
    <t>FY2017</t>
    <phoneticPr fontId="2"/>
  </si>
  <si>
    <t>FY2015</t>
  </si>
  <si>
    <t>Foods &amp; Agriculture Business</t>
    <phoneticPr fontId="2"/>
  </si>
  <si>
    <t>FY2017</t>
  </si>
  <si>
    <t>FY2017</t>
    <phoneticPr fontId="2"/>
  </si>
  <si>
    <t xml:space="preserve">FY 2017
(IFRS) </t>
    <phoneticPr fontId="2"/>
  </si>
  <si>
    <t>Infrastructure &amp; Enviroment Business</t>
    <phoneticPr fontId="2"/>
  </si>
  <si>
    <t>Energy</t>
    <phoneticPr fontId="2"/>
  </si>
  <si>
    <t>Segment</t>
    <phoneticPr fontId="2"/>
  </si>
  <si>
    <t>Corporate</t>
    <phoneticPr fontId="2"/>
  </si>
  <si>
    <t>(75%)</t>
    <phoneticPr fontId="2"/>
  </si>
  <si>
    <t>FY2018</t>
    <phoneticPr fontId="2"/>
  </si>
  <si>
    <t>FY2018</t>
    <phoneticPr fontId="2"/>
  </si>
  <si>
    <t>FY2018</t>
    <phoneticPr fontId="2"/>
  </si>
  <si>
    <t>Aerospace &amp; Transportation Project</t>
  </si>
  <si>
    <t>Aerospace &amp; Transportation Project</t>
    <phoneticPr fontId="2"/>
  </si>
  <si>
    <t>Machinery &amp; Medical Infrastructure</t>
  </si>
  <si>
    <t>Machinery &amp; Medical Infrastructure</t>
    <phoneticPr fontId="2"/>
  </si>
  <si>
    <t>Metals &amp; Mineral Resources</t>
  </si>
  <si>
    <t>Metals &amp; Mineral Resources</t>
    <phoneticPr fontId="2"/>
  </si>
  <si>
    <t>FY2018</t>
    <phoneticPr fontId="2"/>
  </si>
  <si>
    <t>Energy &amp; Social Infrastructure</t>
  </si>
  <si>
    <t>Energy &amp; Social Infrastructure</t>
    <phoneticPr fontId="2"/>
  </si>
  <si>
    <t>Retail &amp; Lifestyle Business</t>
  </si>
  <si>
    <t>Retail &amp; Lifestyle Business</t>
    <phoneticPr fontId="2"/>
  </si>
  <si>
    <t>Industrial Infrastructure &amp;Urban Development</t>
  </si>
  <si>
    <t>Industrial Infrastructure &amp;Urban Development</t>
    <phoneticPr fontId="2"/>
  </si>
  <si>
    <t>Automotive</t>
  </si>
  <si>
    <t xml:space="preserve">Chemicals </t>
  </si>
  <si>
    <t>Foods &amp; Agriculture Business</t>
  </si>
  <si>
    <r>
      <t>（</t>
    </r>
    <r>
      <rPr>
        <sz val="13"/>
        <rFont val="Arial"/>
        <family val="2"/>
      </rPr>
      <t>Billions of Yen</t>
    </r>
    <r>
      <rPr>
        <sz val="13"/>
        <rFont val="ＭＳ Ｐゴシック"/>
        <family val="3"/>
        <charset val="128"/>
      </rPr>
      <t>）</t>
    </r>
    <phoneticPr fontId="2"/>
  </si>
  <si>
    <t>Medium-Term Management Plan 2020</t>
    <phoneticPr fontId="2"/>
  </si>
  <si>
    <r>
      <t>(Yen</t>
    </r>
    <r>
      <rPr>
        <sz val="13"/>
        <rFont val="ＭＳ Ｐゴシック"/>
        <family val="3"/>
        <charset val="128"/>
      </rPr>
      <t>）</t>
    </r>
    <phoneticPr fontId="2"/>
  </si>
  <si>
    <r>
      <rPr>
        <sz val="16"/>
        <rFont val="ＭＳ Ｐゴシック"/>
        <family val="3"/>
        <charset val="128"/>
      </rPr>
      <t>　</t>
    </r>
    <r>
      <rPr>
        <sz val="16"/>
        <rFont val="Arial"/>
        <family val="2"/>
      </rPr>
      <t>Sales of goods</t>
    </r>
    <phoneticPr fontId="2"/>
  </si>
  <si>
    <r>
      <rPr>
        <sz val="16"/>
        <rFont val="ＭＳ Ｐゴシック"/>
        <family val="3"/>
        <charset val="128"/>
      </rPr>
      <t>　</t>
    </r>
    <r>
      <rPr>
        <sz val="16"/>
        <rFont val="Arial"/>
        <family val="2"/>
      </rPr>
      <t>Sales of services and others</t>
    </r>
    <phoneticPr fontId="2"/>
  </si>
  <si>
    <r>
      <rPr>
        <sz val="16"/>
        <rFont val="ＭＳ Ｐゴシック"/>
        <family val="3"/>
        <charset val="128"/>
      </rPr>
      <t>　</t>
    </r>
    <r>
      <rPr>
        <sz val="16"/>
        <rFont val="Arial"/>
        <family val="2"/>
      </rPr>
      <t>Impairment loss on fixed assets</t>
    </r>
    <phoneticPr fontId="2"/>
  </si>
  <si>
    <r>
      <rPr>
        <sz val="16"/>
        <rFont val="ＭＳ Ｐゴシック"/>
        <family val="3"/>
        <charset val="128"/>
      </rPr>
      <t>　</t>
    </r>
    <r>
      <rPr>
        <sz val="16"/>
        <rFont val="Arial"/>
        <family val="2"/>
      </rPr>
      <t>Loss on reorganization of subsidiaries/associates</t>
    </r>
    <phoneticPr fontId="2"/>
  </si>
  <si>
    <r>
      <rPr>
        <sz val="16"/>
        <rFont val="ＭＳ Ｐゴシック"/>
        <family val="3"/>
        <charset val="128"/>
      </rPr>
      <t>　</t>
    </r>
    <r>
      <rPr>
        <sz val="16"/>
        <rFont val="Arial"/>
        <family val="2"/>
      </rPr>
      <t>Other operating income</t>
    </r>
    <phoneticPr fontId="2"/>
  </si>
  <si>
    <r>
      <rPr>
        <sz val="16"/>
        <rFont val="ＭＳ Ｐゴシック"/>
        <family val="3"/>
        <charset val="128"/>
      </rPr>
      <t>　</t>
    </r>
    <r>
      <rPr>
        <sz val="16"/>
        <rFont val="Arial"/>
        <family val="2"/>
      </rPr>
      <t>Other operating expenses</t>
    </r>
    <phoneticPr fontId="2"/>
  </si>
  <si>
    <r>
      <rPr>
        <sz val="16"/>
        <rFont val="ＭＳ Ｐゴシック"/>
        <family val="3"/>
        <charset val="128"/>
      </rPr>
      <t>　</t>
    </r>
    <r>
      <rPr>
        <sz val="16"/>
        <rFont val="Arial"/>
        <family val="2"/>
      </rPr>
      <t>Interests earned</t>
    </r>
    <phoneticPr fontId="2"/>
  </si>
  <si>
    <r>
      <rPr>
        <sz val="16"/>
        <rFont val="ＭＳ Ｐゴシック"/>
        <family val="3"/>
        <charset val="128"/>
      </rPr>
      <t>　</t>
    </r>
    <r>
      <rPr>
        <sz val="16"/>
        <rFont val="Arial"/>
        <family val="2"/>
      </rPr>
      <t>Dividends received</t>
    </r>
    <phoneticPr fontId="2"/>
  </si>
  <si>
    <r>
      <rPr>
        <sz val="16"/>
        <rFont val="ＭＳ Ｐゴシック"/>
        <family val="3"/>
        <charset val="128"/>
      </rPr>
      <t>　</t>
    </r>
    <r>
      <rPr>
        <sz val="16"/>
        <rFont val="Arial"/>
        <family val="2"/>
      </rPr>
      <t>Interest expenses</t>
    </r>
    <phoneticPr fontId="2"/>
  </si>
  <si>
    <r>
      <t>Profit attributable to</t>
    </r>
    <r>
      <rPr>
        <b/>
        <sz val="16"/>
        <rFont val="ＭＳ Ｐゴシック"/>
        <family val="3"/>
        <charset val="128"/>
      </rPr>
      <t>：</t>
    </r>
    <phoneticPr fontId="2"/>
  </si>
  <si>
    <t xml:space="preserve"> Extraordinary income/losses - net</t>
    <phoneticPr fontId="2"/>
  </si>
  <si>
    <t xml:space="preserve">FY 2018
(IFRS) </t>
    <phoneticPr fontId="2"/>
  </si>
  <si>
    <t>Unfunded retirement benefit obligation with
 respect to foreign consolidated companies</t>
    <phoneticPr fontId="2"/>
  </si>
  <si>
    <t>-</t>
    <phoneticPr fontId="2"/>
  </si>
  <si>
    <t>-</t>
    <phoneticPr fontId="2"/>
  </si>
  <si>
    <r>
      <rPr>
        <sz val="12"/>
        <rFont val="ＭＳ Ｐゴシック"/>
        <family val="3"/>
        <charset val="128"/>
      </rPr>
      <t>　</t>
    </r>
    <r>
      <rPr>
        <sz val="12"/>
        <rFont val="Arial"/>
        <family val="2"/>
      </rPr>
      <t>Loss on reorganization of subsidiaries/associates</t>
    </r>
    <phoneticPr fontId="2"/>
  </si>
  <si>
    <r>
      <rPr>
        <sz val="16"/>
        <rFont val="ＭＳ Ｐゴシック"/>
        <family val="3"/>
        <charset val="128"/>
      </rPr>
      <t>　</t>
    </r>
    <r>
      <rPr>
        <sz val="16"/>
        <rFont val="Arial"/>
        <family val="2"/>
      </rPr>
      <t>Gain (loss) on sale and disposal of fixed assets, net</t>
    </r>
    <phoneticPr fontId="2"/>
  </si>
  <si>
    <t>(74%)</t>
    <phoneticPr fontId="2"/>
  </si>
  <si>
    <t>(77%)</t>
    <phoneticPr fontId="2"/>
  </si>
  <si>
    <t>(74 %)</t>
    <phoneticPr fontId="2"/>
  </si>
  <si>
    <t>Loss</t>
    <phoneticPr fontId="2"/>
  </si>
  <si>
    <t>FY2019</t>
  </si>
  <si>
    <r>
      <rPr>
        <sz val="11"/>
        <rFont val="ＭＳ Ｐゴシック"/>
        <family val="3"/>
        <charset val="128"/>
      </rPr>
      <t>（</t>
    </r>
    <r>
      <rPr>
        <sz val="11"/>
        <rFont val="Arial"/>
        <family val="2"/>
      </rPr>
      <t>Millions of Yen</t>
    </r>
    <r>
      <rPr>
        <sz val="11"/>
        <rFont val="ＭＳ Ｐゴシック"/>
        <family val="3"/>
        <charset val="128"/>
      </rPr>
      <t>）</t>
    </r>
    <phoneticPr fontId="2"/>
  </si>
  <si>
    <t>1st Quarter</t>
  </si>
  <si>
    <r>
      <rPr>
        <sz val="12"/>
        <rFont val="ＭＳ Ｐゴシック"/>
        <family val="3"/>
        <charset val="128"/>
      </rPr>
      <t>　</t>
    </r>
    <r>
      <rPr>
        <sz val="12"/>
        <rFont val="Arial"/>
        <family val="2"/>
      </rPr>
      <t>Goodwill</t>
    </r>
    <phoneticPr fontId="2"/>
  </si>
  <si>
    <r>
      <rPr>
        <sz val="12"/>
        <rFont val="ＭＳ Ｐゴシック"/>
        <family val="3"/>
        <charset val="128"/>
      </rPr>
      <t>　</t>
    </r>
    <r>
      <rPr>
        <sz val="12"/>
        <rFont val="Arial"/>
        <family val="2"/>
      </rPr>
      <t>Usage rights assets</t>
    </r>
    <phoneticPr fontId="2"/>
  </si>
  <si>
    <t xml:space="preserve">   Lease liabilities</t>
    <phoneticPr fontId="2"/>
  </si>
  <si>
    <r>
      <rPr>
        <sz val="12"/>
        <rFont val="ＭＳ Ｐゴシック"/>
        <family val="3"/>
        <charset val="128"/>
      </rPr>
      <t>　</t>
    </r>
    <r>
      <rPr>
        <sz val="12"/>
        <rFont val="Arial"/>
        <family val="2"/>
      </rPr>
      <t>Bonds and borrowings</t>
    </r>
    <phoneticPr fontId="2"/>
  </si>
  <si>
    <r>
      <rPr>
        <sz val="13"/>
        <rFont val="ＭＳ Ｐゴシック"/>
        <family val="3"/>
        <charset val="128"/>
      </rPr>
      <t>　</t>
    </r>
    <r>
      <rPr>
        <sz val="13"/>
        <rFont val="Arial"/>
        <family val="2"/>
      </rPr>
      <t>Lease liabilities</t>
    </r>
    <phoneticPr fontId="2"/>
  </si>
  <si>
    <t>-</t>
    <phoneticPr fontId="2"/>
  </si>
  <si>
    <t xml:space="preserve">  Redemption of bonds</t>
    <phoneticPr fontId="2"/>
  </si>
  <si>
    <r>
      <rPr>
        <sz val="12"/>
        <rFont val="ＭＳ Ｐゴシック"/>
        <family val="3"/>
        <charset val="128"/>
      </rPr>
      <t>　</t>
    </r>
    <r>
      <rPr>
        <sz val="12"/>
        <rFont val="Arial"/>
        <family val="2"/>
      </rPr>
      <t>Disposition of treasury stock</t>
    </r>
    <phoneticPr fontId="2"/>
  </si>
  <si>
    <t>-</t>
    <phoneticPr fontId="2"/>
  </si>
  <si>
    <t>-</t>
    <phoneticPr fontId="2"/>
  </si>
  <si>
    <t>FY2019</t>
    <phoneticPr fontId="2"/>
  </si>
  <si>
    <t>(77%)</t>
    <phoneticPr fontId="2"/>
  </si>
  <si>
    <t>FY2019</t>
    <phoneticPr fontId="2"/>
  </si>
  <si>
    <t xml:space="preserve">FY 2019
(IFRS) </t>
    <phoneticPr fontId="2"/>
  </si>
  <si>
    <t>FY2019</t>
    <phoneticPr fontId="2"/>
  </si>
  <si>
    <t>FY2020</t>
    <phoneticPr fontId="2"/>
  </si>
  <si>
    <r>
      <rPr>
        <sz val="12"/>
        <rFont val="ＭＳ Ｐゴシック"/>
        <family val="3"/>
        <charset val="128"/>
      </rPr>
      <t>　</t>
    </r>
    <r>
      <rPr>
        <sz val="12"/>
        <rFont val="Arial"/>
        <family val="2"/>
      </rPr>
      <t>Provision for overseas doubtful receivables</t>
    </r>
    <phoneticPr fontId="2"/>
  </si>
  <si>
    <t>*2. “Changes in other assets and liabilities” under cash flows from operating activities was previously included under “others.” Effective April 1, 2018, this item will be displayed separately for increased clarity.</t>
    <phoneticPr fontId="2"/>
  </si>
  <si>
    <r>
      <t>Net sales</t>
    </r>
    <r>
      <rPr>
        <b/>
        <vertAlign val="superscript"/>
        <sz val="16"/>
        <rFont val="ＭＳ Ｐゴシック"/>
        <family val="3"/>
        <charset val="128"/>
      </rPr>
      <t>＊</t>
    </r>
    <r>
      <rPr>
        <b/>
        <vertAlign val="superscript"/>
        <sz val="16"/>
        <rFont val="Arial"/>
        <family val="2"/>
      </rPr>
      <t>3</t>
    </r>
    <phoneticPr fontId="2"/>
  </si>
  <si>
    <r>
      <rPr>
        <sz val="12"/>
        <rFont val="Arial"/>
        <family val="2"/>
      </rPr>
      <t>*1</t>
    </r>
    <r>
      <rPr>
        <sz val="12"/>
        <rFont val="ＭＳ Ｐゴシック"/>
        <family val="3"/>
        <charset val="128"/>
      </rPr>
      <t xml:space="preserve"> </t>
    </r>
    <r>
      <rPr>
        <sz val="12"/>
        <rFont val="Arial"/>
        <family val="2"/>
      </rPr>
      <t>We established quantitative targets in our medium-term management plan 2014 based on J-GAAP until the fiscal year ended March 31, 2013. For readers' convenience, we disclose the consolidated financial information based on J-GAAP and IFRSs for the fiscal year ended March 31, 2013.</t>
    </r>
    <phoneticPr fontId="2"/>
  </si>
  <si>
    <r>
      <t>Core earnings</t>
    </r>
    <r>
      <rPr>
        <b/>
        <vertAlign val="superscript"/>
        <sz val="13"/>
        <rFont val="ＭＳ Ｐゴシック"/>
        <family val="3"/>
        <charset val="128"/>
      </rPr>
      <t>＊</t>
    </r>
    <r>
      <rPr>
        <b/>
        <vertAlign val="superscript"/>
        <sz val="13"/>
        <rFont val="Arial"/>
        <family val="2"/>
      </rPr>
      <t>2</t>
    </r>
    <phoneticPr fontId="2"/>
  </si>
  <si>
    <r>
      <t>4-2.</t>
    </r>
    <r>
      <rPr>
        <b/>
        <sz val="16"/>
        <rFont val="ＭＳ Ｐゴシック"/>
        <family val="3"/>
        <charset val="128"/>
      </rPr>
      <t>　</t>
    </r>
    <r>
      <rPr>
        <b/>
        <sz val="16"/>
        <rFont val="Arial"/>
        <family val="2"/>
      </rPr>
      <t xml:space="preserve">Quarter information </t>
    </r>
    <r>
      <rPr>
        <b/>
        <sz val="16"/>
        <rFont val="ＭＳ Ｐゴシック"/>
        <family val="3"/>
        <charset val="128"/>
      </rPr>
      <t>【</t>
    </r>
    <r>
      <rPr>
        <b/>
        <sz val="16"/>
        <rFont val="Arial"/>
        <family val="2"/>
      </rPr>
      <t>IFRS</t>
    </r>
    <r>
      <rPr>
        <b/>
        <sz val="16"/>
        <rFont val="ＭＳ Ｐゴシック"/>
        <family val="3"/>
        <charset val="128"/>
      </rPr>
      <t>】</t>
    </r>
    <phoneticPr fontId="2"/>
  </si>
  <si>
    <r>
      <t xml:space="preserve">  Repayment of lease liabilities</t>
    </r>
    <r>
      <rPr>
        <vertAlign val="superscript"/>
        <sz val="12"/>
        <rFont val="Arial"/>
        <family val="2"/>
      </rPr>
      <t>*3</t>
    </r>
    <phoneticPr fontId="2"/>
  </si>
  <si>
    <r>
      <rPr>
        <sz val="12"/>
        <rFont val="ＭＳ Ｐゴシック"/>
        <family val="3"/>
        <charset val="128"/>
      </rPr>
      <t>　</t>
    </r>
    <r>
      <rPr>
        <sz val="12"/>
        <rFont val="Arial"/>
        <family val="2"/>
      </rPr>
      <t>Change in other assets and liabilities</t>
    </r>
    <r>
      <rPr>
        <vertAlign val="superscript"/>
        <sz val="12"/>
        <rFont val="Arial"/>
        <family val="2"/>
      </rPr>
      <t>*2</t>
    </r>
    <phoneticPr fontId="2"/>
  </si>
  <si>
    <t>*2 Effective April 1, 2015, the Group underwent organizational reforms, Through these reforms, the previous system (consisting of nine units under four divisions) 
     was reworked into a nine division system.</t>
    <phoneticPr fontId="2"/>
  </si>
  <si>
    <t>Retail&amp;Lifestyle Business</t>
    <phoneticPr fontId="2"/>
  </si>
  <si>
    <t>*1 We have prepared consolidated financial statements in accordance with International Financial Reporting Standards (“IFRSs”) since the fiscal year ended March 31, 2013.  The date of transition to IFRSs was April 1, 2011.</t>
    <phoneticPr fontId="2"/>
  </si>
  <si>
    <t xml:space="preserve">*2 Companies included in the scope of consolidation are those for which the Company directly performs consolidation accounting since the fiscal year ended March 31, 2014. </t>
    <phoneticPr fontId="2"/>
  </si>
  <si>
    <t xml:space="preserve">*1 Companies included in the scope of consolidation are those for which the Company directly performs consolidation accounting. </t>
    <phoneticPr fontId="49"/>
  </si>
  <si>
    <t>*2 Earnings of consolidated subsidiaries and associates related to two segments are acknowledged in each segment and they do not correspond to Number of Consolidated Subsidiaries and Equity-method Associates disclosed as above.</t>
    <phoneticPr fontId="47"/>
  </si>
  <si>
    <t>*3 Effective April 1, 2018, the Aerospace &amp; IT Business Division, the Infrastructure &amp; Environment Business Division, and the Energy Division were reorganized to the Aerospace &amp; Transportation Project Division, the Machinery &amp; Medical Infrastructure Division, and the Energy &amp; Social Infrastructure Division.
   In addition, the name of the Metals &amp; Coal Division was changed to the Metals &amp; Mineral Resources Division. These reorganizations have resulted in changes to reportable segments. Segment information for the year ended March 31, 2018, has been restated to reflect these changes.</t>
    <phoneticPr fontId="47"/>
  </si>
  <si>
    <t>Results Period's End</t>
    <phoneticPr fontId="2"/>
  </si>
  <si>
    <r>
      <rPr>
        <sz val="16"/>
        <rFont val="ＭＳ Ｐゴシック"/>
        <family val="3"/>
        <charset val="128"/>
      </rPr>
      <t>　</t>
    </r>
    <r>
      <rPr>
        <sz val="16"/>
        <rFont val="Arial"/>
        <family val="2"/>
      </rPr>
      <t>Gain on reorganization of subsidiaries/associates</t>
    </r>
    <r>
      <rPr>
        <vertAlign val="superscript"/>
        <sz val="16"/>
        <rFont val="Arial"/>
        <family val="2"/>
      </rPr>
      <t>*2</t>
    </r>
    <phoneticPr fontId="2"/>
  </si>
  <si>
    <t>* We have prepared consolidated financial statements in accordance with International Financial Reporting Standards (“IFRSs”) since the fiscal year ended March 31, 2013. The date of transition to IFRSs was April 1, 2011.</t>
    <phoneticPr fontId="2"/>
  </si>
  <si>
    <t>*2 Core earnings = Operating income (before allowance for doubtful receivables and write-offs) +Interest expense-net + Dividends received + Equity in earnings of affiliates</t>
    <phoneticPr fontId="2"/>
  </si>
  <si>
    <t xml:space="preserve">*1  We have prepared consolidated financial statements in accordance with International Financial Reporting Standards (“IFRSs”)  since the fiscal year ended March 31, 2013.  
     The date of transition to IFRSs was April 1, 2011.
</t>
    <phoneticPr fontId="2"/>
  </si>
  <si>
    <r>
      <t>Net Profit</t>
    </r>
    <r>
      <rPr>
        <b/>
        <vertAlign val="superscript"/>
        <sz val="20"/>
        <rFont val="ＭＳ Ｐゴシック"/>
        <family val="3"/>
        <charset val="128"/>
      </rPr>
      <t>＊</t>
    </r>
    <r>
      <rPr>
        <b/>
        <vertAlign val="superscript"/>
        <sz val="20"/>
        <rFont val="Arial"/>
        <family val="2"/>
      </rPr>
      <t>1</t>
    </r>
    <phoneticPr fontId="2"/>
  </si>
  <si>
    <r>
      <t xml:space="preserve">*4  We have prepared consolidated financial statements in accordance with International Financial Reporting Standards (“IFRSs”) 
</t>
    </r>
    <r>
      <rPr>
        <sz val="19"/>
        <rFont val="ＭＳ Ｐゴシック"/>
        <family val="3"/>
        <charset val="128"/>
      </rPr>
      <t>　　</t>
    </r>
    <r>
      <rPr>
        <sz val="19"/>
        <rFont val="Arial"/>
        <family val="2"/>
      </rPr>
      <t xml:space="preserve">since the fiscal year ended March 31, 2013. The date of transition to IFRSs was April 1, 2011.                                                                                                                                                                     </t>
    </r>
    <phoneticPr fontId="2"/>
  </si>
  <si>
    <t>*3 Effective April 1, 2018, the Aerospace &amp; IT Business Division, Infrastructure &amp; Environment Business Division, and Energy Division have been restructured 
      into the Aerospace &amp; Transportation Project Division, the Machinery &amp; Medical Infrastructure division and the Energy &amp; Social infrastructure Division.</t>
    <phoneticPr fontId="2"/>
  </si>
  <si>
    <r>
      <t>Net interest-bearing debt</t>
    </r>
    <r>
      <rPr>
        <vertAlign val="superscript"/>
        <sz val="13"/>
        <rFont val="Arial"/>
        <family val="2"/>
      </rPr>
      <t>*1</t>
    </r>
    <phoneticPr fontId="2"/>
  </si>
  <si>
    <r>
      <t>Gross interest-bearing debt</t>
    </r>
    <r>
      <rPr>
        <vertAlign val="superscript"/>
        <sz val="13"/>
        <rFont val="Arial"/>
        <family val="2"/>
      </rPr>
      <t>*1</t>
    </r>
    <phoneticPr fontId="2"/>
  </si>
  <si>
    <t>*1 Profit attributable to owners of the company</t>
    <phoneticPr fontId="2"/>
  </si>
  <si>
    <t>* We established quantitative targets in our medium-term management plan 2014 based on J-GAAP until the fiscal year ended March 31, 2013. For readers' convenience, we disclose the consolidated financial information based on J-GAAP and IFRSs 
     for the fiscal year ended March 31, 2013.</t>
    <phoneticPr fontId="2"/>
  </si>
  <si>
    <t>*2  In regard to amounts for FY2017 or before, we show Gain on sale of subsidiaries / associates previously disclosed.</t>
    <phoneticPr fontId="2"/>
  </si>
  <si>
    <t>*1 We have prepared consolidated financial statements in accordance with International Financial Reporting Standards (“IFRSs”) since the fiscal year ended March 31,2013.The date of transition to IFRSs was April 1, 2011.</t>
    <phoneticPr fontId="2"/>
  </si>
  <si>
    <t>*3 Total trading transactions is a measure commonly used by Japanese trading companies and represents the gross transaction volume of trading activities, or the nominal aggregate value of the transactions for which the Group acts as a principal or as an agent. It is not to be construed as equivalent to, or a substitute for, sales or revenues under International Financial Reporting Standards.</t>
    <phoneticPr fontId="2"/>
  </si>
  <si>
    <t>* We established quantitative targets in our medium-term management plan 2014 based on J-GAAP until the fiscal year ended March 31, 2013. For readers' convenience, we disclose the consolidated financial information based on J-GAAP and IFRSs for the fiscal year ended March 31, 2013.</t>
    <phoneticPr fontId="2"/>
  </si>
  <si>
    <r>
      <rPr>
        <sz val="20"/>
        <rFont val="Arial "/>
        <family val="2"/>
      </rPr>
      <t xml:space="preserve">*1 </t>
    </r>
    <r>
      <rPr>
        <sz val="20"/>
        <rFont val="Arial"/>
        <family val="2"/>
      </rPr>
      <t>Due to organizational reforms and changes to operating divisions effected on April 1, 2009 and April 1 2012, figures for segment profit(loss) have restated to reflict this change from the first fiscal year of each fiscal year,respectively. 
The above results are based on post-reform business segments.</t>
    </r>
    <phoneticPr fontId="2"/>
  </si>
  <si>
    <t>*2 Due to the merger between the former Nichimen Corporation and the former Nissho Iwai Corporation  on April 1, 2004, figures for segment profit(loss) have restated  to reflict this change from the first fiscal year of each fiscal year,respectively.
The above results are based on post-reform business segments.</t>
    <phoneticPr fontId="2"/>
  </si>
  <si>
    <t>*1 Since FY2019, lease liabilities (under current liabilities and non-current liabilities) have been excluded from calculations of gross interest-bearing debt and net interest-bearing debt.</t>
    <phoneticPr fontId="2"/>
  </si>
  <si>
    <t>FY2021</t>
    <phoneticPr fontId="2"/>
  </si>
  <si>
    <t>FY2020</t>
    <phoneticPr fontId="2"/>
  </si>
  <si>
    <r>
      <t>7-6.</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IFRS</t>
    </r>
    <r>
      <rPr>
        <b/>
        <sz val="22"/>
        <rFont val="ＭＳ Ｐゴシック"/>
        <family val="3"/>
        <charset val="128"/>
      </rPr>
      <t>】</t>
    </r>
    <phoneticPr fontId="2"/>
  </si>
  <si>
    <r>
      <t>(</t>
    </r>
    <r>
      <rPr>
        <sz val="11"/>
        <rFont val="ＭＳ Ｐゴシック"/>
        <family val="2"/>
        <charset val="128"/>
      </rPr>
      <t>７４</t>
    </r>
    <r>
      <rPr>
        <sz val="11"/>
        <rFont val="Arial"/>
        <family val="2"/>
      </rPr>
      <t>%)</t>
    </r>
    <phoneticPr fontId="2"/>
  </si>
  <si>
    <t xml:space="preserve">FY 2020
(IFRS) </t>
    <phoneticPr fontId="2"/>
  </si>
  <si>
    <t>Medium-Term Management Plan 2023</t>
    <phoneticPr fontId="2"/>
  </si>
  <si>
    <t>Adjusted EPS 
considered for the Share Consolidation *2</t>
    <phoneticPr fontId="2"/>
  </si>
  <si>
    <t>Net Assets per Share 
considered for the Share Consolidation *2</t>
    <phoneticPr fontId="2"/>
  </si>
  <si>
    <t>*2 1 for 5 Share Consolidation effective on October 1st, 2021. The Adjusted EPS considered for the Share Consolidation and Net Assets per Share considered for the Share Consolidation are calculated in retroactive adjustments values as reference, effective for the stock consolidation.</t>
    <phoneticPr fontId="2"/>
  </si>
  <si>
    <t>-</t>
    <phoneticPr fontId="2"/>
  </si>
  <si>
    <r>
      <rPr>
        <sz val="12"/>
        <rFont val="ＭＳ Ｐゴシック"/>
        <family val="3"/>
        <charset val="128"/>
      </rPr>
      <t>　</t>
    </r>
    <r>
      <rPr>
        <sz val="12"/>
        <rFont val="Arial"/>
        <family val="2"/>
      </rPr>
      <t>Gain on reorganization of subsidiaries/associates*1</t>
    </r>
    <phoneticPr fontId="2"/>
  </si>
  <si>
    <r>
      <t>Net sales</t>
    </r>
    <r>
      <rPr>
        <b/>
        <vertAlign val="superscript"/>
        <sz val="13"/>
        <rFont val="ＭＳ Ｐゴシック"/>
        <family val="3"/>
        <charset val="128"/>
      </rPr>
      <t>＊</t>
    </r>
    <r>
      <rPr>
        <b/>
        <vertAlign val="superscript"/>
        <sz val="13"/>
        <rFont val="Arial"/>
        <family val="2"/>
      </rPr>
      <t>2</t>
    </r>
    <phoneticPr fontId="2"/>
  </si>
  <si>
    <r>
      <t>Core earnings</t>
    </r>
    <r>
      <rPr>
        <b/>
        <vertAlign val="superscript"/>
        <sz val="13"/>
        <rFont val="ＭＳ Ｐゴシック"/>
        <family val="3"/>
        <charset val="128"/>
      </rPr>
      <t>＊</t>
    </r>
    <r>
      <rPr>
        <b/>
        <vertAlign val="superscript"/>
        <sz val="13"/>
        <rFont val="Arial"/>
        <family val="2"/>
      </rPr>
      <t>3</t>
    </r>
    <phoneticPr fontId="2"/>
  </si>
  <si>
    <t xml:space="preserve"> Note)  We have prepared consolidated financial statements in accordance with International Financial Reporting Standards (“IFRSs”) since the fiscal year ended March 31, 2013.                                                                                                                                                                         </t>
    <phoneticPr fontId="2"/>
  </si>
  <si>
    <t xml:space="preserve">           The date of transition to IFRSs was April 1, 2011.</t>
    <phoneticPr fontId="2"/>
  </si>
  <si>
    <r>
      <t>*1</t>
    </r>
    <r>
      <rPr>
        <sz val="12"/>
        <rFont val="ＭＳ Ｐゴシック"/>
        <family val="3"/>
        <charset val="128"/>
      </rPr>
      <t>　</t>
    </r>
    <r>
      <rPr>
        <sz val="12"/>
        <rFont val="Arial"/>
        <family val="2"/>
      </rPr>
      <t>In regard to amounts for FY2017 or before, we show Gain on sale of subsidiaries / associates previously disclosed.</t>
    </r>
    <phoneticPr fontId="2"/>
  </si>
  <si>
    <r>
      <rPr>
        <sz val="12"/>
        <rFont val="Arial"/>
        <family val="2"/>
      </rPr>
      <t>*2</t>
    </r>
    <r>
      <rPr>
        <sz val="10.5"/>
        <rFont val="ＭＳ 明朝"/>
        <family val="1"/>
        <charset val="128"/>
      </rPr>
      <t xml:space="preserve"> </t>
    </r>
    <r>
      <rPr>
        <sz val="12"/>
        <rFont val="Arial"/>
        <family val="2"/>
      </rPr>
      <t>Total trading transactions is a measure commonly used by Japanese trading companies and represents the gross transaction volume of trading activities, or the nominal aggregate value of the transactions for which the Group acts as a principal or as an agent. It is not to be construed as equivalent to, or a substitute for, sales or revenues under International Financial Reporting Standards.</t>
    </r>
    <phoneticPr fontId="2"/>
  </si>
  <si>
    <r>
      <t>*3</t>
    </r>
    <r>
      <rPr>
        <sz val="12"/>
        <rFont val="ＭＳ Ｐゴシック"/>
        <family val="3"/>
        <charset val="128"/>
      </rPr>
      <t>　</t>
    </r>
    <r>
      <rPr>
        <sz val="12"/>
        <rFont val="Arial"/>
        <family val="2"/>
      </rPr>
      <t xml:space="preserve">Core earnings = Gross Profit + Selling, general and administrative expenses(expect allowance for doubtful receivables and write-offs) </t>
    </r>
    <phoneticPr fontId="2"/>
  </si>
  <si>
    <r>
      <t xml:space="preserve">            </t>
    </r>
    <r>
      <rPr>
        <sz val="12"/>
        <rFont val="ＭＳ Ｐゴシック"/>
        <family val="3"/>
        <charset val="128"/>
      </rPr>
      <t>　　　　　　　　</t>
    </r>
    <r>
      <rPr>
        <sz val="12"/>
        <rFont val="Arial"/>
        <family val="2"/>
      </rPr>
      <t>+Interest expense-net + Dividends received + Share of profit (loss) of investments accounted for using the equity method</t>
    </r>
    <phoneticPr fontId="2"/>
  </si>
  <si>
    <t xml:space="preserve"> Note)  We have prepared consolidated financial statements in accordance with International Financial Reporting Standards (“IFRSs”) since the fiscal year ended March 31, 2013.The date of transition to IFRSs was April 1, 2011.</t>
    <phoneticPr fontId="2"/>
  </si>
  <si>
    <t>Net Profit＊1</t>
    <phoneticPr fontId="2"/>
  </si>
  <si>
    <t>Automotive</t>
    <phoneticPr fontId="2"/>
  </si>
  <si>
    <t>Aerospace &amp; Transportation Project</t>
    <phoneticPr fontId="2"/>
  </si>
  <si>
    <t>Others</t>
    <phoneticPr fontId="2"/>
  </si>
  <si>
    <t>Total</t>
    <phoneticPr fontId="2"/>
  </si>
  <si>
    <t xml:space="preserve"> Infrastructure&amp; Healthcare</t>
    <phoneticPr fontId="2"/>
  </si>
  <si>
    <t>Metals, Mineral Resources &amp; Recyclig</t>
    <phoneticPr fontId="2"/>
  </si>
  <si>
    <t>Chemicals</t>
    <phoneticPr fontId="2"/>
  </si>
  <si>
    <t>Consumer Industry &amp; Agriculture Business</t>
    <phoneticPr fontId="2"/>
  </si>
  <si>
    <t>Retail &amp; Consumer Business</t>
    <phoneticPr fontId="2"/>
  </si>
  <si>
    <t xml:space="preserve">FY 2021
(IFRS) </t>
    <phoneticPr fontId="2"/>
  </si>
  <si>
    <t>-</t>
    <phoneticPr fontId="2"/>
  </si>
  <si>
    <t>Infrastructure &amp; Healthcare</t>
    <phoneticPr fontId="2"/>
  </si>
  <si>
    <t>Metals, Mineral Resources&amp; Recycling</t>
    <phoneticPr fontId="2"/>
  </si>
  <si>
    <t>Chemicals</t>
    <phoneticPr fontId="2"/>
  </si>
  <si>
    <t>Consumer Industry &amp; Agriculture Business</t>
    <phoneticPr fontId="2"/>
  </si>
  <si>
    <t>Retail &amp; Consumer Service</t>
    <phoneticPr fontId="2"/>
  </si>
  <si>
    <t>*3. As a result of the application of IFRS 16—Leases, operating lease payments as lessees previous recognized as a cash outflow from operating activities will be recognized as repayment of lease liabilities, which constitutes a cash outflow from financing activities, from the fiscal year ending March 31, 2020.</t>
    <phoneticPr fontId="2"/>
  </si>
  <si>
    <t>FY2022</t>
    <phoneticPr fontId="2"/>
  </si>
  <si>
    <t>3rd Quarter</t>
  </si>
  <si>
    <t xml:space="preserve">FY 2022
(IFRS) </t>
    <phoneticPr fontId="2"/>
  </si>
  <si>
    <t xml:space="preserve">  Selling, general and administrative expenses</t>
    <phoneticPr fontId="2"/>
  </si>
  <si>
    <t>-</t>
    <phoneticPr fontId="2"/>
  </si>
  <si>
    <r>
      <t>1</t>
    </r>
    <r>
      <rPr>
        <b/>
        <sz val="14"/>
        <rFont val="ＭＳ Ｐゴシック"/>
        <family val="3"/>
        <charset val="128"/>
      </rPr>
      <t>‐</t>
    </r>
    <r>
      <rPr>
        <b/>
        <sz val="14"/>
        <rFont val="Arial"/>
        <family val="2"/>
      </rPr>
      <t>3.</t>
    </r>
    <r>
      <rPr>
        <b/>
        <sz val="14"/>
        <rFont val="ＭＳ Ｐゴシック"/>
        <family val="3"/>
        <charset val="128"/>
      </rPr>
      <t>　</t>
    </r>
    <r>
      <rPr>
        <b/>
        <sz val="14"/>
        <rFont val="Arial"/>
        <family val="2"/>
      </rPr>
      <t xml:space="preserve">Change of Consolidated Statements of Income </t>
    </r>
    <r>
      <rPr>
        <b/>
        <sz val="14"/>
        <rFont val="ＭＳ Ｐゴシック"/>
        <family val="3"/>
        <charset val="128"/>
      </rPr>
      <t>【</t>
    </r>
    <r>
      <rPr>
        <b/>
        <sz val="14"/>
        <rFont val="Arial"/>
        <family val="2"/>
      </rPr>
      <t>IFRS</t>
    </r>
    <r>
      <rPr>
        <b/>
        <sz val="14"/>
        <rFont val="ＭＳ Ｐゴシック"/>
        <family val="3"/>
        <charset val="128"/>
      </rPr>
      <t>】</t>
    </r>
    <phoneticPr fontId="2"/>
  </si>
  <si>
    <r>
      <rPr>
        <sz val="13"/>
        <rFont val="ＭＳ Ｐゴシック"/>
        <family val="3"/>
        <charset val="128"/>
      </rPr>
      <t>（</t>
    </r>
    <r>
      <rPr>
        <sz val="13"/>
        <rFont val="Arial"/>
        <family val="2"/>
      </rPr>
      <t>Millions of Yen</t>
    </r>
    <r>
      <rPr>
        <sz val="13"/>
        <rFont val="ＭＳ Ｐゴシック"/>
        <family val="3"/>
        <charset val="128"/>
      </rPr>
      <t>）</t>
    </r>
    <phoneticPr fontId="2"/>
  </si>
  <si>
    <r>
      <rPr>
        <sz val="12"/>
        <rFont val="ＭＳ Ｐゴシック"/>
        <family val="3"/>
        <charset val="128"/>
      </rPr>
      <t>　</t>
    </r>
    <r>
      <rPr>
        <sz val="12"/>
        <rFont val="Arial"/>
        <family val="2"/>
      </rPr>
      <t>Gain on reorganization of subsidiaries/associates</t>
    </r>
    <phoneticPr fontId="2"/>
  </si>
  <si>
    <r>
      <t>2-3.</t>
    </r>
    <r>
      <rPr>
        <b/>
        <sz val="14"/>
        <rFont val="ＭＳ Ｐゴシック"/>
        <family val="3"/>
        <charset val="128"/>
      </rPr>
      <t>　</t>
    </r>
    <r>
      <rPr>
        <b/>
        <sz val="14"/>
        <rFont val="Arial"/>
        <family val="2"/>
      </rPr>
      <t xml:space="preserve">Change of Consolidated Statements of Comprehensive Income </t>
    </r>
    <r>
      <rPr>
        <b/>
        <sz val="14"/>
        <rFont val="ＭＳ Ｐゴシック"/>
        <family val="3"/>
        <charset val="128"/>
      </rPr>
      <t>【</t>
    </r>
    <r>
      <rPr>
        <b/>
        <sz val="14"/>
        <rFont val="Arial"/>
        <family val="2"/>
      </rPr>
      <t>IFRS</t>
    </r>
    <r>
      <rPr>
        <b/>
        <sz val="14"/>
        <rFont val="ＭＳ Ｐゴシック"/>
        <family val="3"/>
        <charset val="128"/>
      </rPr>
      <t>】</t>
    </r>
    <phoneticPr fontId="2"/>
  </si>
  <si>
    <r>
      <rPr>
        <sz val="12"/>
        <rFont val="ＭＳ Ｐゴシック"/>
        <family val="3"/>
        <charset val="128"/>
      </rPr>
      <t>　</t>
    </r>
    <r>
      <rPr>
        <sz val="12"/>
        <rFont val="Arial"/>
        <family val="2"/>
      </rPr>
      <t xml:space="preserve">  Remeasurements of defined benefits plan</t>
    </r>
    <phoneticPr fontId="2"/>
  </si>
  <si>
    <t>FY2023
1st Quarter</t>
    <phoneticPr fontId="2"/>
  </si>
  <si>
    <t>－</t>
    <phoneticPr fontId="2"/>
  </si>
  <si>
    <t>FY2023</t>
    <phoneticPr fontId="2"/>
  </si>
  <si>
    <t>Number of average Preferred shares during the fiscal year (Shares)</t>
  </si>
  <si>
    <t>Number of Preferred shares at the end of the period (Shares)</t>
  </si>
  <si>
    <t>Profit for the period</t>
    <phoneticPr fontId="2"/>
  </si>
  <si>
    <t>FY2024
1st Quarter</t>
    <phoneticPr fontId="2"/>
  </si>
  <si>
    <t>-</t>
    <phoneticPr fontId="2"/>
  </si>
  <si>
    <t>FY2024</t>
    <phoneticPr fontId="2"/>
  </si>
  <si>
    <t>FY2023</t>
  </si>
  <si>
    <t>*4 *Based on organizational reforms effective as of April 1, 2023, figures for the Aerospace &amp; Transportation Project, the Infrastructure &amp; Healthcare, the Chemicals, the Consumer Industry &amp; Agriculture Business,
      the Retail &amp; Consumer Service, and Other segments have been arrived at through a simple conversion of figures for the previous organizational structure to reflect the new organizational structure.
      Accordingly, it is possible that these figures may differ from those disclosed later.</t>
    <phoneticPr fontId="2"/>
  </si>
  <si>
    <t xml:space="preserve">FY 2023
(IFRS) </t>
    <phoneticPr fontId="2"/>
  </si>
  <si>
    <t>Medium-Term Management Plan 2026</t>
    <phoneticPr fontId="2"/>
  </si>
  <si>
    <t xml:space="preserve">FY 2024 Q1
(IFRS) </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</si>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</sst>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176" formatCode="#,##0.0;[Red]\-#,##0.0"/>
    <numFmt numFmtId="177" formatCode="#,##0_ "/>
    <numFmt numFmtId="178" formatCode="#,##0.0_);\(#,##0.0\)"/>
    <numFmt numFmtId="179" formatCode="#,##0_);\(#,##0\)"/>
    <numFmt numFmtId="180" formatCode="0_ "/>
    <numFmt numFmtId="181" formatCode="#,##0_);&quot;▲&quot;\ #,##0_)"/>
    <numFmt numFmtId="182" formatCode="#,##0.0_);&quot;▲&quot;\ #,##0.0_)"/>
    <numFmt numFmtId="183" formatCode="#,##0.00_);&quot;▲&quot;\ #,##0.00_)"/>
    <numFmt numFmtId="184" formatCode="#,##0.00_);\(#,##0.00\)"/>
    <numFmt numFmtId="185" formatCode="0.0_);[Red]\(0.0\)"/>
    <numFmt numFmtId="186" formatCode="#,##0.0_);[Red]\(#,##0.0\)"/>
    <numFmt numFmtId="187" formatCode="#,##0.0_ "/>
    <numFmt numFmtId="188" formatCode="0.0_ "/>
    <numFmt numFmtId="189" formatCode="#,##0;&quot;▲ &quot;#,##0"/>
    <numFmt numFmtId="190" formatCode="#,##0\ ;&quot;▲ &quot;#,##0"/>
    <numFmt numFmtId="191" formatCode="0_);\(0\)"/>
    <numFmt numFmtId="192" formatCode="0.0_);\(0.0\)"/>
    <numFmt numFmtId="193" formatCode="0_);[Red]\(0\)"/>
    <numFmt numFmtId="194" formatCode="0.00_);\(0.00\)"/>
    <numFmt numFmtId="195" formatCode="0;&quot;▲ &quot;0"/>
    <numFmt numFmtId="196" formatCode="#,##0\ ;&quot;▲ &quot;#,##0\ "/>
  </numFmts>
  <fonts count="79">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13"/>
      <name val="ＭＳ Ｐゴシック"/>
      <family val="3"/>
      <charset val="128"/>
    </font>
    <font>
      <b/>
      <sz val="13"/>
      <name val="ＭＳ Ｐゴシック"/>
      <family val="3"/>
      <charset val="128"/>
    </font>
    <font>
      <b/>
      <sz val="15"/>
      <name val="ＭＳ Ｐゴシック"/>
      <family val="3"/>
      <charset val="128"/>
    </font>
    <font>
      <sz val="20"/>
      <name val="ＭＳ Ｐゴシック"/>
      <family val="3"/>
      <charset val="128"/>
    </font>
    <font>
      <b/>
      <sz val="12"/>
      <color indexed="8"/>
      <name val="Arial"/>
      <family val="2"/>
    </font>
    <font>
      <sz val="12"/>
      <color indexed="8"/>
      <name val="Arial"/>
      <family val="2"/>
    </font>
    <font>
      <b/>
      <sz val="22"/>
      <name val="ＭＳ Ｐゴシック"/>
      <family val="3"/>
      <charset val="128"/>
    </font>
    <font>
      <b/>
      <sz val="12.5"/>
      <name val="ＭＳ Ｐゴシック"/>
      <family val="3"/>
      <charset val="128"/>
    </font>
    <font>
      <b/>
      <sz val="14.5"/>
      <name val="ＭＳ Ｐゴシック"/>
      <family val="3"/>
      <charset val="128"/>
    </font>
    <font>
      <b/>
      <sz val="22"/>
      <name val="Arial"/>
      <family val="2"/>
    </font>
    <font>
      <sz val="11"/>
      <name val="Arial"/>
      <family val="2"/>
    </font>
    <font>
      <b/>
      <sz val="24"/>
      <name val="Arial"/>
      <family val="2"/>
    </font>
    <font>
      <sz val="14"/>
      <name val="Arial"/>
      <family val="2"/>
    </font>
    <font>
      <sz val="20"/>
      <name val="Arial"/>
      <family val="2"/>
    </font>
    <font>
      <b/>
      <sz val="20"/>
      <name val="Arial"/>
      <family val="2"/>
    </font>
    <font>
      <sz val="19"/>
      <name val="Arial"/>
      <family val="2"/>
    </font>
    <font>
      <b/>
      <sz val="12.5"/>
      <name val="Arial"/>
      <family val="2"/>
    </font>
    <font>
      <sz val="12"/>
      <name val="Arial"/>
      <family val="2"/>
    </font>
    <font>
      <b/>
      <sz val="14"/>
      <name val="Arial"/>
      <family val="2"/>
    </font>
    <font>
      <b/>
      <sz val="13"/>
      <name val="Arial"/>
      <family val="2"/>
    </font>
    <font>
      <b/>
      <sz val="12"/>
      <name val="Arial"/>
      <family val="2"/>
    </font>
    <font>
      <sz val="13"/>
      <name val="Arial"/>
      <family val="2"/>
    </font>
    <font>
      <sz val="9"/>
      <name val="Arial"/>
      <family val="2"/>
    </font>
    <font>
      <sz val="10"/>
      <name val="Arial"/>
      <family val="2"/>
    </font>
    <font>
      <b/>
      <sz val="15"/>
      <name val="Arial"/>
      <family val="2"/>
    </font>
    <font>
      <b/>
      <sz val="14.5"/>
      <name val="Arial"/>
      <family val="2"/>
    </font>
    <font>
      <sz val="14"/>
      <color indexed="8"/>
      <name val="Arial"/>
      <family val="2"/>
    </font>
    <font>
      <b/>
      <i/>
      <sz val="12"/>
      <name val="Arial"/>
      <family val="2"/>
    </font>
    <font>
      <b/>
      <i/>
      <sz val="14"/>
      <name val="Arial"/>
      <family val="2"/>
    </font>
    <font>
      <b/>
      <sz val="18"/>
      <name val="Arial"/>
      <family val="2"/>
    </font>
    <font>
      <b/>
      <vertAlign val="superscript"/>
      <sz val="13"/>
      <name val="ＭＳ Ｐゴシック"/>
      <family val="3"/>
      <charset val="128"/>
    </font>
    <font>
      <sz val="10"/>
      <name val="MS UI Gothic"/>
      <family val="3"/>
      <charset val="128"/>
    </font>
    <font>
      <sz val="10.5"/>
      <name val="ＭＳ 明朝"/>
      <family val="1"/>
      <charset val="128"/>
    </font>
    <font>
      <b/>
      <sz val="19"/>
      <name val="Arial"/>
      <family val="2"/>
    </font>
    <font>
      <b/>
      <sz val="19"/>
      <name val="ＭＳ Ｐゴシック"/>
      <family val="3"/>
      <charset val="128"/>
    </font>
    <font>
      <sz val="16"/>
      <name val="Arial"/>
      <family val="2"/>
    </font>
    <font>
      <b/>
      <sz val="16"/>
      <name val="Arial"/>
      <family val="2"/>
    </font>
    <font>
      <b/>
      <sz val="16"/>
      <name val="ＭＳ Ｐゴシック"/>
      <family val="3"/>
      <charset val="128"/>
    </font>
    <font>
      <sz val="16"/>
      <name val="ＭＳ Ｐゴシック"/>
      <family val="3"/>
      <charset val="128"/>
    </font>
    <font>
      <sz val="15"/>
      <name val="Arial"/>
      <family val="2"/>
    </font>
    <font>
      <sz val="11"/>
      <name val="ＭＳ 明朝"/>
      <family val="1"/>
      <charset val="128"/>
    </font>
    <font>
      <sz val="6"/>
      <name val="明朝"/>
      <family val="1"/>
      <charset val="128"/>
    </font>
    <font>
      <sz val="19"/>
      <name val="ＭＳ Ｐゴシック"/>
      <family val="3"/>
      <charset val="128"/>
    </font>
    <font>
      <sz val="11"/>
      <name val="明朝"/>
      <family val="1"/>
      <charset val="128"/>
    </font>
    <font>
      <sz val="11"/>
      <color theme="1"/>
      <name val="ＭＳ Ｐゴシック"/>
      <family val="3"/>
      <charset val="128"/>
      <scheme val="minor"/>
    </font>
    <font>
      <sz val="13"/>
      <color theme="1"/>
      <name val="Arial"/>
      <family val="2"/>
    </font>
    <font>
      <b/>
      <sz val="13"/>
      <color theme="1"/>
      <name val="Arial"/>
      <family val="2"/>
    </font>
    <font>
      <sz val="19"/>
      <name val="Arial"/>
      <family val="3"/>
      <charset val="128"/>
    </font>
    <font>
      <b/>
      <vertAlign val="superscript"/>
      <sz val="16"/>
      <name val="ＭＳ Ｐゴシック"/>
      <family val="3"/>
      <charset val="128"/>
    </font>
    <font>
      <sz val="12"/>
      <name val="Arial"/>
      <family val="3"/>
      <charset val="128"/>
    </font>
    <font>
      <b/>
      <vertAlign val="superscript"/>
      <sz val="13"/>
      <name val="Arial"/>
      <family val="2"/>
    </font>
    <font>
      <sz val="10.5"/>
      <name val="ＭＳ 明朝"/>
      <family val="2"/>
      <charset val="128"/>
    </font>
    <font>
      <sz val="16"/>
      <name val="Arial"/>
      <family val="3"/>
      <charset val="128"/>
    </font>
    <font>
      <b/>
      <vertAlign val="superscript"/>
      <sz val="16"/>
      <name val="Arial"/>
      <family val="2"/>
    </font>
    <font>
      <sz val="11"/>
      <name val="Arial"/>
      <family val="3"/>
      <charset val="128"/>
    </font>
    <font>
      <sz val="14"/>
      <name val="Arial"/>
      <family val="3"/>
      <charset val="128"/>
    </font>
    <font>
      <sz val="13"/>
      <name val="Arial"/>
      <family val="3"/>
      <charset val="128"/>
    </font>
    <font>
      <vertAlign val="superscript"/>
      <sz val="12"/>
      <name val="Arial"/>
      <family val="2"/>
    </font>
    <font>
      <sz val="12"/>
      <name val="Arial"/>
      <family val="2"/>
      <charset val="128"/>
    </font>
    <font>
      <sz val="20"/>
      <name val="Arial "/>
      <family val="2"/>
    </font>
    <font>
      <sz val="20"/>
      <name val="Arial"/>
      <family val="2"/>
      <charset val="128"/>
    </font>
    <font>
      <vertAlign val="superscript"/>
      <sz val="16"/>
      <name val="Arial"/>
      <family val="2"/>
    </font>
    <font>
      <b/>
      <vertAlign val="superscript"/>
      <sz val="20"/>
      <name val="ＭＳ Ｐゴシック"/>
      <family val="3"/>
      <charset val="128"/>
    </font>
    <font>
      <b/>
      <vertAlign val="superscript"/>
      <sz val="20"/>
      <name val="Arial"/>
      <family val="2"/>
    </font>
    <font>
      <vertAlign val="superscript"/>
      <sz val="13"/>
      <name val="Arial"/>
      <family val="2"/>
    </font>
    <font>
      <b/>
      <sz val="20"/>
      <name val="ＭＳ Ｐゴシック"/>
      <family val="3"/>
      <charset val="128"/>
    </font>
    <font>
      <sz val="11"/>
      <name val="ＭＳ Ｐゴシック"/>
      <family val="2"/>
      <charset val="128"/>
    </font>
    <font>
      <sz val="14"/>
      <name val="Meiryo UI"/>
      <family val="3"/>
      <charset val="128"/>
    </font>
    <font>
      <b/>
      <sz val="14"/>
      <name val="Meiryo UI"/>
      <family val="3"/>
      <charset val="128"/>
    </font>
    <font>
      <sz val="12"/>
      <name val="ＭＳ Ｐゴシック"/>
      <family val="2"/>
      <charset val="128"/>
    </font>
    <font>
      <sz val="18"/>
      <name val="Arial"/>
      <family val="2"/>
    </font>
    <font>
      <b/>
      <sz val="13"/>
      <name val="Arial"/>
      <family val="3"/>
      <charset val="128"/>
    </font>
    <font>
      <sz val="14"/>
      <name val="ＭＳ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14">
    <border>
      <left/>
      <right/>
      <top/>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top/>
      <bottom/>
      <diagonal/>
    </border>
    <border>
      <left style="hair">
        <color indexed="64"/>
      </left>
      <right/>
      <top style="double">
        <color indexed="64"/>
      </top>
      <bottom style="thin">
        <color indexed="64"/>
      </bottom>
      <diagonal/>
    </border>
    <border>
      <left style="hair">
        <color indexed="64"/>
      </left>
      <right/>
      <top style="hair">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double">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hair">
        <color indexed="64"/>
      </right>
      <top style="double">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double">
        <color indexed="64"/>
      </bottom>
      <diagonal/>
    </border>
    <border>
      <left style="hair">
        <color indexed="64"/>
      </left>
      <right/>
      <top style="double">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thin">
        <color indexed="64"/>
      </bottom>
      <diagonal/>
    </border>
    <border>
      <left/>
      <right/>
      <top style="double">
        <color indexed="64"/>
      </top>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double">
        <color indexed="64"/>
      </top>
      <bottom/>
      <diagonal/>
    </border>
    <border>
      <left style="thin">
        <color indexed="64"/>
      </left>
      <right style="thin">
        <color indexed="64"/>
      </right>
      <top style="hair">
        <color indexed="64"/>
      </top>
      <bottom style="double">
        <color indexed="64"/>
      </bottom>
      <diagonal/>
    </border>
    <border>
      <left/>
      <right style="thin">
        <color indexed="64"/>
      </right>
      <top style="double">
        <color indexed="64"/>
      </top>
      <bottom style="double">
        <color indexed="64"/>
      </bottom>
      <diagonal/>
    </border>
    <border>
      <left/>
      <right/>
      <top/>
      <bottom style="double">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s>
  <cellStyleXfs count="15">
    <xf numFmtId="0" fontId="0" fillId="0" borderId="0"/>
    <xf numFmtId="4" fontId="10" fillId="2" borderId="1" applyNumberFormat="0" applyProtection="0">
      <alignment vertical="center"/>
    </xf>
    <xf numFmtId="4" fontId="11" fillId="2" borderId="1" applyNumberFormat="0" applyProtection="0">
      <alignment horizontal="left" vertical="center" indent="1"/>
    </xf>
    <xf numFmtId="4" fontId="11" fillId="3" borderId="0" applyNumberFormat="0" applyProtection="0">
      <alignment horizontal="left" vertical="center" indent="1"/>
    </xf>
    <xf numFmtId="4" fontId="11" fillId="4" borderId="1" applyNumberFormat="0" applyProtection="0">
      <alignment horizontal="right" vertical="center"/>
    </xf>
    <xf numFmtId="4" fontId="10" fillId="5" borderId="1" applyNumberFormat="0" applyProtection="0">
      <alignment horizontal="left" vertical="center" indent="1"/>
    </xf>
    <xf numFmtId="38" fontId="1" fillId="0" borderId="0" applyFont="0" applyFill="0" applyBorder="0" applyAlignment="0" applyProtection="0"/>
    <xf numFmtId="38" fontId="1" fillId="0" borderId="0" applyFont="0" applyFill="0" applyBorder="0" applyAlignment="0" applyProtection="0"/>
    <xf numFmtId="38" fontId="50" fillId="0" borderId="0" applyFont="0" applyFill="0" applyBorder="0" applyAlignment="0" applyProtection="0">
      <alignment vertical="center"/>
    </xf>
    <xf numFmtId="6" fontId="1" fillId="0" borderId="0" applyFont="0" applyFill="0" applyBorder="0" applyAlignment="0" applyProtection="0"/>
    <xf numFmtId="0" fontId="37" fillId="0" borderId="0"/>
    <xf numFmtId="0" fontId="1" fillId="0" borderId="0"/>
    <xf numFmtId="0" fontId="50" fillId="0" borderId="0">
      <alignment vertical="center"/>
    </xf>
    <xf numFmtId="0" fontId="46" fillId="0" borderId="0"/>
    <xf numFmtId="9" fontId="1" fillId="0" borderId="0" applyFont="0" applyFill="0" applyBorder="0" applyAlignment="0" applyProtection="0">
      <alignment vertical="center"/>
    </xf>
  </cellStyleXfs>
  <cellXfs count="1816">
    <xf numFmtId="0" fontId="0" fillId="0" borderId="0" xfId="0"/>
    <xf numFmtId="0" fontId="16" fillId="0" borderId="0" xfId="0" applyFont="1" applyFill="1"/>
    <xf numFmtId="0" fontId="16" fillId="0" borderId="0" xfId="0" applyFont="1" applyFill="1" applyBorder="1"/>
    <xf numFmtId="0" fontId="17" fillId="0" borderId="0" xfId="0" applyFont="1" applyFill="1" applyBorder="1" applyAlignment="1">
      <alignment vertical="center"/>
    </xf>
    <xf numFmtId="0" fontId="19" fillId="0" borderId="0" xfId="0" applyFont="1" applyFill="1" applyAlignment="1">
      <alignment vertical="center"/>
    </xf>
    <xf numFmtId="0" fontId="19" fillId="0" borderId="0" xfId="0" applyFont="1" applyFill="1" applyAlignment="1">
      <alignment horizontal="right"/>
    </xf>
    <xf numFmtId="0" fontId="19" fillId="0" borderId="0" xfId="0" applyFont="1" applyFill="1" applyAlignment="1">
      <alignment horizontal="right" vertical="center"/>
    </xf>
    <xf numFmtId="0" fontId="19" fillId="0" borderId="0" xfId="0" applyFont="1" applyFill="1" applyBorder="1"/>
    <xf numFmtId="179" fontId="19" fillId="0" borderId="0" xfId="6" applyNumberFormat="1" applyFont="1" applyFill="1" applyBorder="1" applyAlignment="1">
      <alignment horizontal="right" vertical="center"/>
    </xf>
    <xf numFmtId="0" fontId="19" fillId="0" borderId="0" xfId="0" applyFont="1" applyFill="1"/>
    <xf numFmtId="0" fontId="21" fillId="0" borderId="0" xfId="0" applyFont="1" applyFill="1" applyBorder="1" applyAlignment="1">
      <alignment vertical="center" wrapText="1"/>
    </xf>
    <xf numFmtId="0" fontId="16" fillId="0" borderId="0" xfId="0" applyFont="1" applyFill="1" applyBorder="1" applyAlignment="1">
      <alignment shrinkToFit="1"/>
    </xf>
    <xf numFmtId="0" fontId="16" fillId="0" borderId="0" xfId="0" applyFont="1" applyFill="1" applyBorder="1" applyAlignment="1"/>
    <xf numFmtId="0" fontId="24" fillId="0" borderId="0" xfId="0" applyFont="1" applyFill="1" applyBorder="1"/>
    <xf numFmtId="0" fontId="23" fillId="0" borderId="0" xfId="0" applyFont="1" applyFill="1" applyAlignment="1">
      <alignment vertical="center"/>
    </xf>
    <xf numFmtId="0" fontId="23" fillId="0" borderId="0" xfId="0" applyFont="1" applyFill="1" applyAlignment="1">
      <alignment horizontal="right" vertical="center"/>
    </xf>
    <xf numFmtId="0" fontId="18" fillId="0" borderId="0" xfId="0" applyFont="1" applyFill="1" applyBorder="1" applyAlignment="1">
      <alignment shrinkToFit="1"/>
    </xf>
    <xf numFmtId="0" fontId="23" fillId="0" borderId="0" xfId="0" applyFont="1" applyFill="1" applyBorder="1"/>
    <xf numFmtId="0" fontId="23" fillId="0" borderId="0" xfId="0" applyFont="1" applyFill="1"/>
    <xf numFmtId="0" fontId="24" fillId="0" borderId="0" xfId="0" applyFont="1" applyFill="1" applyBorder="1" applyAlignment="1"/>
    <xf numFmtId="0" fontId="24" fillId="0" borderId="0" xfId="0" applyFont="1" applyFill="1" applyBorder="1" applyAlignment="1">
      <alignment shrinkToFit="1"/>
    </xf>
    <xf numFmtId="49" fontId="23" fillId="0" borderId="0" xfId="0" applyNumberFormat="1" applyFont="1" applyFill="1" applyAlignment="1">
      <alignment horizontal="right"/>
    </xf>
    <xf numFmtId="0" fontId="26" fillId="0" borderId="0" xfId="0" applyFont="1" applyFill="1"/>
    <xf numFmtId="179" fontId="23" fillId="0" borderId="0" xfId="0" applyNumberFormat="1" applyFont="1" applyFill="1" applyBorder="1"/>
    <xf numFmtId="0" fontId="26" fillId="0" borderId="0" xfId="0" applyFont="1" applyFill="1" applyBorder="1"/>
    <xf numFmtId="0" fontId="28" fillId="0" borderId="0" xfId="0" applyNumberFormat="1" applyFont="1" applyFill="1" applyBorder="1" applyAlignment="1">
      <alignment vertical="center"/>
    </xf>
    <xf numFmtId="0" fontId="18" fillId="0" borderId="0" xfId="0" applyFont="1" applyFill="1"/>
    <xf numFmtId="0" fontId="30" fillId="0" borderId="0" xfId="0" applyFont="1" applyFill="1" applyBorder="1" applyAlignment="1">
      <alignment horizontal="left"/>
    </xf>
    <xf numFmtId="0" fontId="24" fillId="0" borderId="0" xfId="0" applyFont="1" applyFill="1" applyAlignment="1">
      <alignment vertical="center" shrinkToFit="1"/>
    </xf>
    <xf numFmtId="0" fontId="18" fillId="0" borderId="0" xfId="0" applyNumberFormat="1" applyFont="1" applyFill="1" applyAlignment="1">
      <alignment vertical="center"/>
    </xf>
    <xf numFmtId="0" fontId="18" fillId="0" borderId="0" xfId="0" applyNumberFormat="1" applyFont="1" applyFill="1" applyBorder="1" applyAlignment="1">
      <alignment vertical="center"/>
    </xf>
    <xf numFmtId="0" fontId="24" fillId="0" borderId="0" xfId="0" applyFont="1" applyFill="1" applyBorder="1" applyAlignment="1">
      <alignment horizontal="left"/>
    </xf>
    <xf numFmtId="0" fontId="18" fillId="0" borderId="0" xfId="0" applyNumberFormat="1" applyFont="1" applyFill="1" applyAlignment="1">
      <alignment horizontal="right" vertical="center"/>
    </xf>
    <xf numFmtId="0" fontId="23" fillId="0" borderId="0" xfId="0" applyFont="1" applyFill="1" applyBorder="1" applyAlignment="1"/>
    <xf numFmtId="0" fontId="26" fillId="0" borderId="2" xfId="0" applyFont="1" applyFill="1" applyBorder="1" applyAlignment="1">
      <alignment wrapText="1"/>
    </xf>
    <xf numFmtId="0" fontId="24" fillId="0" borderId="0" xfId="0" applyNumberFormat="1" applyFont="1" applyFill="1" applyAlignment="1">
      <alignment vertical="center"/>
    </xf>
    <xf numFmtId="0" fontId="29" fillId="0" borderId="0" xfId="0" applyNumberFormat="1" applyFont="1" applyFill="1" applyBorder="1" applyAlignment="1"/>
    <xf numFmtId="0" fontId="33" fillId="0" borderId="3" xfId="0" applyNumberFormat="1" applyFont="1" applyFill="1" applyBorder="1" applyAlignment="1"/>
    <xf numFmtId="0" fontId="34" fillId="0" borderId="0" xfId="0" applyNumberFormat="1" applyFont="1" applyFill="1" applyAlignment="1">
      <alignment vertical="center"/>
    </xf>
    <xf numFmtId="179" fontId="18" fillId="0" borderId="0" xfId="0" applyNumberFormat="1" applyFont="1" applyFill="1" applyAlignment="1">
      <alignment vertical="center"/>
    </xf>
    <xf numFmtId="0" fontId="31" fillId="0" borderId="0" xfId="0" applyFont="1" applyFill="1" applyAlignment="1">
      <alignment horizontal="left" vertical="center"/>
    </xf>
    <xf numFmtId="0" fontId="22" fillId="0" borderId="0" xfId="0" applyFont="1" applyFill="1" applyBorder="1" applyAlignment="1"/>
    <xf numFmtId="0" fontId="22" fillId="0" borderId="0" xfId="0" applyFont="1" applyFill="1" applyBorder="1"/>
    <xf numFmtId="0" fontId="27" fillId="0" borderId="0" xfId="0" applyFont="1" applyFill="1" applyAlignment="1">
      <alignment horizontal="right" vertical="center"/>
    </xf>
    <xf numFmtId="0" fontId="27" fillId="0" borderId="0" xfId="0" applyFont="1" applyFill="1"/>
    <xf numFmtId="0" fontId="27" fillId="0" borderId="0" xfId="0" applyFont="1" applyFill="1" applyAlignment="1">
      <alignment vertical="center"/>
    </xf>
    <xf numFmtId="0" fontId="23" fillId="0" borderId="4" xfId="0" applyFont="1" applyFill="1" applyBorder="1" applyAlignment="1">
      <alignment horizontal="center" vertical="center" shrinkToFit="1"/>
    </xf>
    <xf numFmtId="0" fontId="23" fillId="0" borderId="5" xfId="0" applyFont="1" applyFill="1" applyBorder="1" applyAlignment="1">
      <alignment horizontal="right" vertical="center" shrinkToFit="1"/>
    </xf>
    <xf numFmtId="0" fontId="27" fillId="0" borderId="6" xfId="0" applyFont="1" applyFill="1" applyBorder="1" applyAlignment="1">
      <alignment horizontal="left"/>
    </xf>
    <xf numFmtId="0" fontId="27" fillId="0" borderId="7" xfId="0" applyFont="1" applyFill="1" applyBorder="1" applyAlignment="1">
      <alignment horizontal="left"/>
    </xf>
    <xf numFmtId="0" fontId="23" fillId="0" borderId="8" xfId="0" applyFont="1" applyFill="1" applyBorder="1" applyAlignment="1">
      <alignment horizontal="right" vertical="center" shrinkToFit="1"/>
    </xf>
    <xf numFmtId="0" fontId="27" fillId="0" borderId="6" xfId="0" applyFont="1" applyFill="1" applyBorder="1" applyAlignment="1">
      <alignment horizontal="left" shrinkToFit="1"/>
    </xf>
    <xf numFmtId="0" fontId="24" fillId="0" borderId="0" xfId="0" applyFont="1" applyFill="1" applyAlignment="1">
      <alignment vertical="center"/>
    </xf>
    <xf numFmtId="49" fontId="18" fillId="0" borderId="9" xfId="0" applyNumberFormat="1" applyFont="1" applyFill="1" applyBorder="1" applyAlignment="1">
      <alignment horizontal="right" vertical="center" shrinkToFit="1"/>
    </xf>
    <xf numFmtId="0" fontId="18" fillId="0" borderId="10" xfId="0" applyFont="1" applyFill="1" applyBorder="1" applyAlignment="1"/>
    <xf numFmtId="0" fontId="18" fillId="0" borderId="11" xfId="0" applyFont="1" applyFill="1" applyBorder="1" applyAlignment="1"/>
    <xf numFmtId="0" fontId="24" fillId="0" borderId="11" xfId="0" applyFont="1" applyFill="1" applyBorder="1" applyAlignment="1"/>
    <xf numFmtId="176" fontId="20" fillId="0" borderId="4" xfId="6" applyNumberFormat="1" applyFont="1" applyFill="1" applyBorder="1" applyAlignment="1">
      <alignment vertical="center"/>
    </xf>
    <xf numFmtId="0" fontId="19" fillId="0" borderId="12" xfId="0" applyFont="1" applyFill="1" applyBorder="1" applyAlignment="1">
      <alignment horizontal="right" shrinkToFit="1"/>
    </xf>
    <xf numFmtId="0" fontId="19" fillId="0" borderId="5" xfId="0" applyFont="1" applyFill="1" applyBorder="1" applyAlignment="1">
      <alignment horizontal="right" vertical="center" shrinkToFit="1"/>
    </xf>
    <xf numFmtId="0" fontId="24" fillId="0" borderId="0" xfId="0" applyFont="1" applyFill="1"/>
    <xf numFmtId="0" fontId="26" fillId="0" borderId="13" xfId="0" applyFont="1" applyFill="1" applyBorder="1" applyAlignment="1">
      <alignment wrapText="1"/>
    </xf>
    <xf numFmtId="0" fontId="23" fillId="0" borderId="2" xfId="0" applyFont="1" applyFill="1" applyBorder="1" applyAlignment="1">
      <alignment wrapText="1"/>
    </xf>
    <xf numFmtId="0" fontId="15" fillId="0" borderId="0" xfId="0" applyFont="1" applyFill="1" applyBorder="1" applyAlignment="1">
      <alignment vertical="center"/>
    </xf>
    <xf numFmtId="0" fontId="16" fillId="0" borderId="0" xfId="0" applyFont="1" applyFill="1" applyAlignment="1">
      <alignment horizontal="center"/>
    </xf>
    <xf numFmtId="0" fontId="23" fillId="0" borderId="0" xfId="0" applyFont="1" applyFill="1" applyBorder="1" applyAlignment="1">
      <alignment horizontal="centerContinuous"/>
    </xf>
    <xf numFmtId="0" fontId="16" fillId="0" borderId="0" xfId="0" applyFont="1" applyFill="1" applyAlignment="1">
      <alignment horizontal="right"/>
    </xf>
    <xf numFmtId="178" fontId="25" fillId="0" borderId="9" xfId="0" applyNumberFormat="1" applyFont="1" applyFill="1" applyBorder="1" applyAlignment="1">
      <alignment wrapText="1"/>
    </xf>
    <xf numFmtId="178" fontId="23" fillId="0" borderId="10" xfId="0" applyNumberFormat="1" applyFont="1" applyFill="1" applyBorder="1" applyAlignment="1">
      <alignment horizontal="left" wrapText="1"/>
    </xf>
    <xf numFmtId="178" fontId="25" fillId="0" borderId="9" xfId="0" applyNumberFormat="1" applyFont="1" applyFill="1" applyBorder="1" applyAlignment="1">
      <alignment horizontal="left" shrinkToFit="1"/>
    </xf>
    <xf numFmtId="178" fontId="25" fillId="0" borderId="10" xfId="0" applyNumberFormat="1" applyFont="1" applyFill="1" applyBorder="1" applyAlignment="1">
      <alignment wrapText="1"/>
    </xf>
    <xf numFmtId="178" fontId="23" fillId="0" borderId="14" xfId="0" applyNumberFormat="1" applyFont="1" applyFill="1" applyBorder="1" applyAlignment="1">
      <alignment wrapText="1"/>
    </xf>
    <xf numFmtId="0" fontId="25" fillId="0" borderId="10" xfId="0" applyFont="1" applyFill="1" applyBorder="1"/>
    <xf numFmtId="0" fontId="25" fillId="0" borderId="9" xfId="0" applyFont="1" applyFill="1" applyBorder="1"/>
    <xf numFmtId="0" fontId="25" fillId="0" borderId="15" xfId="0" applyFont="1" applyFill="1" applyBorder="1"/>
    <xf numFmtId="0" fontId="25" fillId="0" borderId="16" xfId="0" applyFont="1" applyFill="1" applyBorder="1"/>
    <xf numFmtId="0" fontId="24" fillId="0" borderId="10" xfId="0" applyFont="1" applyFill="1" applyBorder="1" applyAlignment="1"/>
    <xf numFmtId="0" fontId="23" fillId="0" borderId="17" xfId="0" applyFont="1" applyFill="1" applyBorder="1"/>
    <xf numFmtId="0" fontId="23" fillId="0" borderId="18" xfId="0" applyFont="1" applyFill="1" applyBorder="1"/>
    <xf numFmtId="0" fontId="23" fillId="0" borderId="19" xfId="0" applyFont="1" applyFill="1" applyBorder="1"/>
    <xf numFmtId="0" fontId="23" fillId="0" borderId="18" xfId="0" applyFont="1" applyFill="1" applyBorder="1" applyAlignment="1">
      <alignment wrapText="1"/>
    </xf>
    <xf numFmtId="0" fontId="18" fillId="0" borderId="9" xfId="0" applyFont="1" applyFill="1" applyBorder="1" applyAlignment="1"/>
    <xf numFmtId="0" fontId="24" fillId="0" borderId="20" xfId="0" applyFont="1" applyFill="1" applyBorder="1" applyAlignment="1"/>
    <xf numFmtId="0" fontId="21" fillId="0" borderId="12" xfId="0" applyFont="1" applyFill="1" applyBorder="1" applyAlignment="1">
      <alignment vertical="center"/>
    </xf>
    <xf numFmtId="0" fontId="21" fillId="0" borderId="6" xfId="0" applyFont="1" applyFill="1" applyBorder="1" applyAlignment="1">
      <alignment vertical="center"/>
    </xf>
    <xf numFmtId="0" fontId="21" fillId="0" borderId="6" xfId="0" applyFont="1" applyFill="1" applyBorder="1" applyAlignment="1">
      <alignment vertical="center" wrapText="1"/>
    </xf>
    <xf numFmtId="0" fontId="21" fillId="0" borderId="12" xfId="0" applyFont="1" applyFill="1" applyBorder="1" applyAlignment="1">
      <alignment vertical="center" wrapText="1"/>
    </xf>
    <xf numFmtId="0" fontId="21" fillId="0" borderId="21" xfId="0" applyFont="1" applyFill="1" applyBorder="1" applyAlignment="1">
      <alignment vertical="center" wrapText="1"/>
    </xf>
    <xf numFmtId="0" fontId="27" fillId="0" borderId="22" xfId="0" applyFont="1" applyFill="1" applyBorder="1" applyAlignment="1">
      <alignment shrinkToFit="1"/>
    </xf>
    <xf numFmtId="0" fontId="27" fillId="0" borderId="23" xfId="0" applyFont="1" applyFill="1" applyBorder="1" applyAlignment="1">
      <alignment horizontal="left" shrinkToFit="1"/>
    </xf>
    <xf numFmtId="179" fontId="16" fillId="0" borderId="0" xfId="0" applyNumberFormat="1" applyFont="1" applyFill="1"/>
    <xf numFmtId="179" fontId="16" fillId="0" borderId="0" xfId="0" applyNumberFormat="1" applyFont="1" applyFill="1" applyBorder="1"/>
    <xf numFmtId="179" fontId="27" fillId="0" borderId="24" xfId="6" applyNumberFormat="1" applyFont="1" applyFill="1" applyBorder="1" applyAlignment="1">
      <alignment horizontal="right" shrinkToFit="1"/>
    </xf>
    <xf numFmtId="179" fontId="27" fillId="0" borderId="25" xfId="6" applyNumberFormat="1" applyFont="1" applyFill="1" applyBorder="1" applyAlignment="1">
      <alignment horizontal="right" shrinkToFit="1"/>
    </xf>
    <xf numFmtId="179" fontId="27" fillId="0" borderId="26" xfId="6" applyNumberFormat="1" applyFont="1" applyFill="1" applyBorder="1" applyAlignment="1">
      <alignment horizontal="right"/>
    </xf>
    <xf numFmtId="179" fontId="27" fillId="0" borderId="14" xfId="6" applyNumberFormat="1" applyFont="1" applyFill="1" applyBorder="1" applyAlignment="1">
      <alignment horizontal="right" shrinkToFit="1"/>
    </xf>
    <xf numFmtId="179" fontId="27" fillId="0" borderId="26" xfId="6" applyNumberFormat="1" applyFont="1" applyFill="1" applyBorder="1" applyAlignment="1">
      <alignment horizontal="right" shrinkToFit="1"/>
    </xf>
    <xf numFmtId="179" fontId="27" fillId="0" borderId="27" xfId="6" applyNumberFormat="1" applyFont="1" applyFill="1" applyBorder="1" applyAlignment="1">
      <alignment horizontal="right" shrinkToFit="1"/>
    </xf>
    <xf numFmtId="179" fontId="27" fillId="0" borderId="28" xfId="6" applyNumberFormat="1" applyFont="1" applyFill="1" applyBorder="1" applyAlignment="1">
      <alignment horizontal="right" shrinkToFit="1"/>
    </xf>
    <xf numFmtId="179" fontId="18" fillId="0" borderId="0" xfId="0" applyNumberFormat="1" applyFont="1" applyFill="1" applyBorder="1"/>
    <xf numFmtId="179" fontId="18" fillId="0" borderId="0" xfId="6" applyNumberFormat="1" applyFont="1" applyFill="1" applyBorder="1" applyAlignment="1">
      <alignment horizontal="right"/>
    </xf>
    <xf numFmtId="179" fontId="16" fillId="0" borderId="0" xfId="6" applyNumberFormat="1" applyFont="1" applyFill="1" applyBorder="1"/>
    <xf numFmtId="179" fontId="16" fillId="0" borderId="0" xfId="6" applyNumberFormat="1" applyFont="1" applyFill="1" applyBorder="1" applyAlignment="1">
      <alignment horizontal="right"/>
    </xf>
    <xf numFmtId="179" fontId="24" fillId="0" borderId="29" xfId="6" applyNumberFormat="1" applyFont="1" applyFill="1" applyBorder="1"/>
    <xf numFmtId="179" fontId="18" fillId="0" borderId="26" xfId="6" applyNumberFormat="1" applyFont="1" applyFill="1" applyBorder="1" applyAlignment="1">
      <alignment horizontal="right"/>
    </xf>
    <xf numFmtId="179" fontId="24" fillId="0" borderId="30" xfId="6" applyNumberFormat="1" applyFont="1" applyFill="1" applyBorder="1" applyAlignment="1">
      <alignment horizontal="right"/>
    </xf>
    <xf numFmtId="179" fontId="24" fillId="0" borderId="31" xfId="6" applyNumberFormat="1" applyFont="1" applyFill="1" applyBorder="1" applyAlignment="1">
      <alignment horizontal="right"/>
    </xf>
    <xf numFmtId="179" fontId="27" fillId="0" borderId="25" xfId="6" applyNumberFormat="1" applyFont="1" applyFill="1" applyBorder="1" applyAlignment="1">
      <alignment horizontal="right"/>
    </xf>
    <xf numFmtId="179" fontId="27" fillId="0" borderId="32" xfId="6" applyNumberFormat="1" applyFont="1" applyFill="1" applyBorder="1" applyAlignment="1">
      <alignment horizontal="right"/>
    </xf>
    <xf numFmtId="179" fontId="18" fillId="0" borderId="31" xfId="6" applyNumberFormat="1" applyFont="1" applyFill="1" applyBorder="1" applyAlignment="1">
      <alignment horizontal="right"/>
    </xf>
    <xf numFmtId="179" fontId="24" fillId="0" borderId="33" xfId="6" applyNumberFormat="1" applyFont="1" applyFill="1" applyBorder="1" applyAlignment="1">
      <alignment horizontal="right"/>
    </xf>
    <xf numFmtId="179" fontId="24" fillId="0" borderId="29" xfId="6" applyNumberFormat="1" applyFont="1" applyFill="1" applyBorder="1" applyAlignment="1">
      <alignment horizontal="right"/>
    </xf>
    <xf numFmtId="179" fontId="18" fillId="0" borderId="30" xfId="6" applyNumberFormat="1" applyFont="1" applyFill="1" applyBorder="1" applyAlignment="1">
      <alignment horizontal="right"/>
    </xf>
    <xf numFmtId="179" fontId="18" fillId="0" borderId="29" xfId="6" applyNumberFormat="1" applyFont="1" applyFill="1" applyBorder="1" applyAlignment="1">
      <alignment horizontal="right"/>
    </xf>
    <xf numFmtId="179" fontId="24" fillId="0" borderId="34" xfId="6" applyNumberFormat="1" applyFont="1" applyFill="1" applyBorder="1" applyAlignment="1">
      <alignment horizontal="right"/>
    </xf>
    <xf numFmtId="179" fontId="19" fillId="0" borderId="0" xfId="6" applyNumberFormat="1" applyFont="1" applyFill="1" applyBorder="1" applyAlignment="1">
      <alignment horizontal="right"/>
    </xf>
    <xf numFmtId="179" fontId="16" fillId="0" borderId="0" xfId="0" applyNumberFormat="1" applyFont="1" applyFill="1" applyAlignment="1">
      <alignment horizontal="right"/>
    </xf>
    <xf numFmtId="179" fontId="16" fillId="0" borderId="35" xfId="0" applyNumberFormat="1" applyFont="1" applyFill="1" applyBorder="1" applyAlignment="1">
      <alignment horizontal="center" vertical="center" wrapText="1" shrinkToFit="1"/>
    </xf>
    <xf numFmtId="179" fontId="29" fillId="0" borderId="30" xfId="0" applyNumberFormat="1" applyFont="1" applyFill="1" applyBorder="1" applyAlignment="1">
      <alignment horizontal="center" vertical="center" wrapText="1" shrinkToFit="1"/>
    </xf>
    <xf numFmtId="179" fontId="16" fillId="0" borderId="36" xfId="0" applyNumberFormat="1" applyFont="1" applyFill="1" applyBorder="1" applyAlignment="1">
      <alignment horizontal="center" vertical="center"/>
    </xf>
    <xf numFmtId="179" fontId="23" fillId="0" borderId="37" xfId="0" applyNumberFormat="1" applyFont="1" applyFill="1" applyBorder="1"/>
    <xf numFmtId="179" fontId="23" fillId="0" borderId="38" xfId="0" applyNumberFormat="1" applyFont="1" applyFill="1" applyBorder="1"/>
    <xf numFmtId="179" fontId="23" fillId="0" borderId="39" xfId="0" applyNumberFormat="1" applyFont="1" applyFill="1" applyBorder="1"/>
    <xf numFmtId="179" fontId="23" fillId="0" borderId="31" xfId="0" applyNumberFormat="1" applyFont="1" applyFill="1" applyBorder="1"/>
    <xf numFmtId="179" fontId="23" fillId="0" borderId="40" xfId="0" applyNumberFormat="1" applyFont="1" applyFill="1" applyBorder="1"/>
    <xf numFmtId="179" fontId="23" fillId="0" borderId="41" xfId="0" applyNumberFormat="1" applyFont="1" applyFill="1" applyBorder="1"/>
    <xf numFmtId="179" fontId="23" fillId="0" borderId="34" xfId="0" applyNumberFormat="1" applyFont="1" applyFill="1" applyBorder="1"/>
    <xf numFmtId="179" fontId="23" fillId="0" borderId="42" xfId="0" applyNumberFormat="1" applyFont="1" applyFill="1" applyBorder="1"/>
    <xf numFmtId="179" fontId="23" fillId="0" borderId="43" xfId="0" applyNumberFormat="1" applyFont="1" applyFill="1" applyBorder="1"/>
    <xf numFmtId="179" fontId="23" fillId="0" borderId="35" xfId="0" applyNumberFormat="1" applyFont="1" applyFill="1" applyBorder="1" applyAlignment="1">
      <alignment horizontal="center"/>
    </xf>
    <xf numFmtId="179" fontId="23" fillId="0" borderId="30" xfId="0" applyNumberFormat="1" applyFont="1" applyFill="1" applyBorder="1" applyAlignment="1">
      <alignment horizontal="center"/>
    </xf>
    <xf numFmtId="179" fontId="23" fillId="0" borderId="36" xfId="0" applyNumberFormat="1" applyFont="1" applyFill="1" applyBorder="1" applyAlignment="1">
      <alignment horizontal="center"/>
    </xf>
    <xf numFmtId="179" fontId="16" fillId="0" borderId="0" xfId="0" quotePrefix="1" applyNumberFormat="1" applyFont="1" applyFill="1" applyAlignment="1">
      <alignment horizontal="center"/>
    </xf>
    <xf numFmtId="179" fontId="23" fillId="0" borderId="0" xfId="6" applyNumberFormat="1" applyFont="1" applyFill="1" applyBorder="1" applyAlignment="1"/>
    <xf numFmtId="179" fontId="23" fillId="0" borderId="0" xfId="0" applyNumberFormat="1" applyFont="1" applyFill="1" applyAlignment="1">
      <alignment horizontal="right"/>
    </xf>
    <xf numFmtId="179" fontId="23" fillId="0" borderId="3" xfId="0" applyNumberFormat="1" applyFont="1" applyFill="1" applyBorder="1" applyAlignment="1"/>
    <xf numFmtId="179" fontId="23" fillId="0" borderId="0" xfId="0" applyNumberFormat="1" applyFont="1" applyFill="1" applyAlignment="1"/>
    <xf numFmtId="179" fontId="27" fillId="0" borderId="30" xfId="0" applyNumberFormat="1" applyFont="1" applyFill="1" applyBorder="1" applyAlignment="1">
      <alignment horizontal="center" vertical="center" wrapText="1" shrinkToFit="1"/>
    </xf>
    <xf numFmtId="179" fontId="27" fillId="0" borderId="44" xfId="0" applyNumberFormat="1" applyFont="1" applyFill="1" applyBorder="1" applyAlignment="1">
      <alignment horizontal="center" vertical="center" wrapText="1" shrinkToFit="1"/>
    </xf>
    <xf numFmtId="179" fontId="27" fillId="0" borderId="45" xfId="6" applyNumberFormat="1" applyFont="1" applyFill="1" applyBorder="1" applyAlignment="1">
      <alignment horizontal="right" shrinkToFit="1"/>
    </xf>
    <xf numFmtId="179" fontId="23" fillId="0" borderId="0" xfId="0" applyNumberFormat="1" applyFont="1" applyFill="1" applyBorder="1" applyAlignment="1">
      <alignment horizontal="right" shrinkToFit="1"/>
    </xf>
    <xf numFmtId="179" fontId="27" fillId="0" borderId="16" xfId="0" quotePrefix="1" applyNumberFormat="1" applyFont="1" applyFill="1" applyBorder="1" applyAlignment="1">
      <alignment horizontal="center" vertical="center" shrinkToFit="1"/>
    </xf>
    <xf numFmtId="179" fontId="27" fillId="0" borderId="29" xfId="0" quotePrefix="1" applyNumberFormat="1" applyFont="1" applyFill="1" applyBorder="1" applyAlignment="1">
      <alignment horizontal="center" vertical="center" shrinkToFit="1"/>
    </xf>
    <xf numFmtId="179" fontId="27" fillId="0" borderId="46" xfId="0" quotePrefix="1" applyNumberFormat="1" applyFont="1" applyFill="1" applyBorder="1" applyAlignment="1">
      <alignment horizontal="center" vertical="center" shrinkToFit="1"/>
    </xf>
    <xf numFmtId="178" fontId="23" fillId="0" borderId="10" xfId="0" applyNumberFormat="1" applyFont="1" applyFill="1" applyBorder="1" applyAlignment="1">
      <alignment shrinkToFit="1"/>
    </xf>
    <xf numFmtId="0" fontId="18" fillId="0" borderId="10" xfId="0" applyFont="1" applyFill="1" applyBorder="1" applyAlignment="1">
      <alignment horizontal="left" vertical="center" shrinkToFit="1"/>
    </xf>
    <xf numFmtId="178" fontId="27" fillId="0" borderId="14" xfId="6" applyNumberFormat="1" applyFont="1" applyFill="1" applyBorder="1" applyAlignment="1">
      <alignment horizontal="right" shrinkToFit="1"/>
    </xf>
    <xf numFmtId="178" fontId="27" fillId="0" borderId="45" xfId="6" applyNumberFormat="1" applyFont="1" applyFill="1" applyBorder="1" applyAlignment="1">
      <alignment horizontal="right" shrinkToFit="1"/>
    </xf>
    <xf numFmtId="178" fontId="27" fillId="0" borderId="26" xfId="6" applyNumberFormat="1" applyFont="1" applyFill="1" applyBorder="1" applyAlignment="1">
      <alignment horizontal="right" shrinkToFit="1"/>
    </xf>
    <xf numFmtId="178" fontId="27" fillId="0" borderId="27" xfId="6" applyNumberFormat="1" applyFont="1" applyFill="1" applyBorder="1" applyAlignment="1">
      <alignment horizontal="right" shrinkToFit="1"/>
    </xf>
    <xf numFmtId="178" fontId="27" fillId="0" borderId="47" xfId="6" applyNumberFormat="1" applyFont="1" applyFill="1" applyBorder="1" applyAlignment="1">
      <alignment horizontal="right" shrinkToFit="1"/>
    </xf>
    <xf numFmtId="178" fontId="27" fillId="0" borderId="48" xfId="6" applyNumberFormat="1" applyFont="1" applyFill="1" applyBorder="1" applyAlignment="1">
      <alignment horizontal="right" shrinkToFit="1"/>
    </xf>
    <xf numFmtId="178" fontId="27" fillId="0" borderId="32" xfId="6" applyNumberFormat="1" applyFont="1" applyFill="1" applyBorder="1" applyAlignment="1">
      <alignment horizontal="right" shrinkToFit="1"/>
    </xf>
    <xf numFmtId="178" fontId="27" fillId="0" borderId="49" xfId="6" applyNumberFormat="1" applyFont="1" applyFill="1" applyBorder="1" applyAlignment="1">
      <alignment horizontal="right" shrinkToFit="1"/>
    </xf>
    <xf numFmtId="184" fontId="27" fillId="0" borderId="14" xfId="6" applyNumberFormat="1" applyFont="1" applyFill="1" applyBorder="1" applyAlignment="1">
      <alignment horizontal="right" shrinkToFit="1"/>
    </xf>
    <xf numFmtId="184" fontId="27" fillId="0" borderId="26" xfId="6" applyNumberFormat="1" applyFont="1" applyFill="1" applyBorder="1" applyAlignment="1">
      <alignment horizontal="right" shrinkToFit="1"/>
    </xf>
    <xf numFmtId="184" fontId="27" fillId="0" borderId="27" xfId="6" applyNumberFormat="1" applyFont="1" applyFill="1" applyBorder="1" applyAlignment="1">
      <alignment horizontal="right" shrinkToFit="1"/>
    </xf>
    <xf numFmtId="184" fontId="27" fillId="0" borderId="47" xfId="6" applyNumberFormat="1" applyFont="1" applyFill="1" applyBorder="1" applyAlignment="1">
      <alignment horizontal="right" shrinkToFit="1"/>
    </xf>
    <xf numFmtId="184" fontId="27" fillId="0" borderId="32" xfId="6" applyNumberFormat="1" applyFont="1" applyFill="1" applyBorder="1" applyAlignment="1">
      <alignment horizontal="right" shrinkToFit="1"/>
    </xf>
    <xf numFmtId="184" fontId="27" fillId="0" borderId="49" xfId="6" applyNumberFormat="1" applyFont="1" applyFill="1" applyBorder="1" applyAlignment="1">
      <alignment horizontal="right" shrinkToFit="1"/>
    </xf>
    <xf numFmtId="181" fontId="27" fillId="0" borderId="26" xfId="6" applyNumberFormat="1" applyFont="1" applyFill="1" applyBorder="1" applyAlignment="1">
      <alignment horizontal="right"/>
    </xf>
    <xf numFmtId="0" fontId="27" fillId="0" borderId="0" xfId="0" applyFont="1" applyFill="1" applyBorder="1" applyAlignment="1">
      <alignment horizontal="left"/>
    </xf>
    <xf numFmtId="178" fontId="19" fillId="0" borderId="29" xfId="6" applyNumberFormat="1" applyFont="1" applyFill="1" applyBorder="1" applyAlignment="1">
      <alignment horizontal="right" vertical="center"/>
    </xf>
    <xf numFmtId="178" fontId="19" fillId="0" borderId="46" xfId="6" applyNumberFormat="1" applyFont="1" applyFill="1" applyBorder="1" applyAlignment="1">
      <alignment horizontal="right" vertical="center"/>
    </xf>
    <xf numFmtId="178" fontId="19" fillId="0" borderId="26" xfId="6" applyNumberFormat="1" applyFont="1" applyFill="1" applyBorder="1" applyAlignment="1">
      <alignment horizontal="right" vertical="center"/>
    </xf>
    <xf numFmtId="178" fontId="19" fillId="0" borderId="27" xfId="6" applyNumberFormat="1" applyFont="1" applyFill="1" applyBorder="1" applyAlignment="1">
      <alignment horizontal="right" vertical="center"/>
    </xf>
    <xf numFmtId="178" fontId="19" fillId="0" borderId="10" xfId="6" applyNumberFormat="1" applyFont="1" applyFill="1" applyBorder="1" applyAlignment="1">
      <alignment horizontal="right" vertical="center"/>
    </xf>
    <xf numFmtId="178" fontId="19" fillId="0" borderId="31" xfId="6" applyNumberFormat="1" applyFont="1" applyFill="1" applyBorder="1" applyAlignment="1">
      <alignment horizontal="right" vertical="center"/>
    </xf>
    <xf numFmtId="178" fontId="19" fillId="0" borderId="50" xfId="6" applyNumberFormat="1" applyFont="1" applyFill="1" applyBorder="1" applyAlignment="1">
      <alignment horizontal="right" vertical="center"/>
    </xf>
    <xf numFmtId="178" fontId="19" fillId="0" borderId="34" xfId="6" applyNumberFormat="1" applyFont="1" applyFill="1" applyBorder="1" applyAlignment="1">
      <alignment horizontal="right" vertical="center"/>
    </xf>
    <xf numFmtId="178" fontId="19" fillId="0" borderId="51" xfId="6" applyNumberFormat="1" applyFont="1" applyFill="1" applyBorder="1" applyAlignment="1">
      <alignment horizontal="right" vertical="center"/>
    </xf>
    <xf numFmtId="176" fontId="16" fillId="0" borderId="0" xfId="6" applyNumberFormat="1" applyFont="1" applyFill="1" applyBorder="1" applyAlignment="1">
      <alignment horizontal="right"/>
    </xf>
    <xf numFmtId="176" fontId="16" fillId="0" borderId="0" xfId="6" applyNumberFormat="1" applyFont="1" applyFill="1" applyBorder="1"/>
    <xf numFmtId="176" fontId="19" fillId="0" borderId="0" xfId="6" applyNumberFormat="1" applyFont="1" applyFill="1" applyBorder="1" applyAlignment="1">
      <alignment horizontal="right"/>
    </xf>
    <xf numFmtId="178" fontId="27" fillId="0" borderId="10" xfId="0" applyNumberFormat="1" applyFont="1" applyFill="1" applyBorder="1" applyAlignment="1">
      <alignment shrinkToFit="1"/>
    </xf>
    <xf numFmtId="178" fontId="27" fillId="0" borderId="40" xfId="0" applyNumberFormat="1" applyFont="1" applyFill="1" applyBorder="1" applyAlignment="1">
      <alignment shrinkToFit="1"/>
    </xf>
    <xf numFmtId="178" fontId="27" fillId="0" borderId="31" xfId="0" applyNumberFormat="1" applyFont="1" applyFill="1" applyBorder="1" applyAlignment="1">
      <alignment wrapText="1" shrinkToFit="1"/>
    </xf>
    <xf numFmtId="178" fontId="27" fillId="0" borderId="50" xfId="0" applyNumberFormat="1" applyFont="1" applyFill="1" applyBorder="1" applyAlignment="1">
      <alignment wrapText="1" shrinkToFit="1"/>
    </xf>
    <xf numFmtId="178" fontId="27" fillId="0" borderId="0" xfId="0" applyNumberFormat="1" applyFont="1" applyFill="1" applyAlignment="1">
      <alignment horizontal="right" vertical="center"/>
    </xf>
    <xf numFmtId="178" fontId="27" fillId="0" borderId="0" xfId="0" applyNumberFormat="1" applyFont="1" applyFill="1"/>
    <xf numFmtId="0" fontId="23" fillId="0" borderId="0" xfId="0" applyFont="1" applyFill="1" applyAlignment="1">
      <alignment horizontal="right"/>
    </xf>
    <xf numFmtId="181" fontId="27" fillId="0" borderId="14" xfId="6" applyNumberFormat="1" applyFont="1" applyFill="1" applyBorder="1" applyAlignment="1">
      <alignment horizontal="right" shrinkToFit="1"/>
    </xf>
    <xf numFmtId="178" fontId="19" fillId="0" borderId="53" xfId="6" applyNumberFormat="1" applyFont="1" applyFill="1" applyBorder="1" applyAlignment="1">
      <alignment horizontal="right" vertical="center"/>
    </xf>
    <xf numFmtId="178" fontId="19" fillId="0" borderId="45" xfId="6" applyNumberFormat="1" applyFont="1" applyFill="1" applyBorder="1" applyAlignment="1">
      <alignment horizontal="right" vertical="center"/>
    </xf>
    <xf numFmtId="178" fontId="19" fillId="0" borderId="40" xfId="6" applyNumberFormat="1" applyFont="1" applyFill="1" applyBorder="1" applyAlignment="1">
      <alignment horizontal="right" vertical="center"/>
    </xf>
    <xf numFmtId="178" fontId="19" fillId="0" borderId="42" xfId="6" applyNumberFormat="1" applyFont="1" applyFill="1" applyBorder="1" applyAlignment="1">
      <alignment horizontal="right" vertical="center"/>
    </xf>
    <xf numFmtId="0" fontId="23" fillId="0" borderId="0" xfId="0" applyFont="1" applyFill="1" applyBorder="1" applyAlignment="1">
      <alignment vertical="center"/>
    </xf>
    <xf numFmtId="0" fontId="23" fillId="0" borderId="0" xfId="0" applyFont="1" applyFill="1" applyBorder="1" applyAlignment="1">
      <alignment horizontal="right" vertical="center"/>
    </xf>
    <xf numFmtId="0" fontId="27" fillId="0" borderId="0" xfId="0" applyFont="1" applyFill="1" applyBorder="1" applyAlignment="1">
      <alignment vertical="center"/>
    </xf>
    <xf numFmtId="0" fontId="27" fillId="0" borderId="0" xfId="0" applyFont="1" applyFill="1" applyBorder="1"/>
    <xf numFmtId="181" fontId="27" fillId="0" borderId="26" xfId="6" applyNumberFormat="1" applyFont="1" applyFill="1" applyBorder="1" applyAlignment="1">
      <alignment horizontal="right" shrinkToFit="1"/>
    </xf>
    <xf numFmtId="181" fontId="27" fillId="0" borderId="27" xfId="6" applyNumberFormat="1" applyFont="1" applyFill="1" applyBorder="1" applyAlignment="1">
      <alignment horizontal="right" shrinkToFit="1"/>
    </xf>
    <xf numFmtId="178" fontId="19" fillId="0" borderId="0" xfId="6" applyNumberFormat="1" applyFont="1" applyFill="1" applyBorder="1" applyAlignment="1">
      <alignment horizontal="right" vertical="center"/>
    </xf>
    <xf numFmtId="178" fontId="19" fillId="0" borderId="54" xfId="6" applyNumberFormat="1" applyFont="1" applyFill="1" applyBorder="1" applyAlignment="1">
      <alignment horizontal="right" vertical="center"/>
    </xf>
    <xf numFmtId="178" fontId="19" fillId="0" borderId="55" xfId="6" applyNumberFormat="1" applyFont="1" applyFill="1" applyBorder="1" applyAlignment="1">
      <alignment horizontal="right" vertical="center"/>
    </xf>
    <xf numFmtId="178" fontId="19" fillId="0" borderId="56" xfId="6" applyNumberFormat="1" applyFont="1" applyFill="1" applyBorder="1" applyAlignment="1">
      <alignment horizontal="right" vertical="center"/>
    </xf>
    <xf numFmtId="178" fontId="19" fillId="0" borderId="57" xfId="6" applyNumberFormat="1" applyFont="1" applyFill="1" applyBorder="1" applyAlignment="1">
      <alignment horizontal="right" vertical="center"/>
    </xf>
    <xf numFmtId="179" fontId="27" fillId="0" borderId="0" xfId="6" applyNumberFormat="1" applyFont="1" applyFill="1" applyBorder="1" applyAlignment="1">
      <alignment horizontal="right"/>
    </xf>
    <xf numFmtId="49" fontId="18" fillId="0" borderId="36" xfId="0" applyNumberFormat="1" applyFont="1" applyFill="1" applyBorder="1" applyAlignment="1">
      <alignment horizontal="center" vertical="center" wrapText="1" shrinkToFit="1"/>
    </xf>
    <xf numFmtId="49" fontId="27" fillId="0" borderId="9" xfId="0" applyNumberFormat="1" applyFont="1" applyFill="1" applyBorder="1" applyAlignment="1">
      <alignment horizontal="center" vertical="center" wrapText="1" shrinkToFit="1"/>
    </xf>
    <xf numFmtId="182" fontId="27" fillId="0" borderId="14" xfId="6" applyNumberFormat="1" applyFont="1" applyFill="1" applyBorder="1" applyAlignment="1">
      <alignment horizontal="right" shrinkToFit="1"/>
    </xf>
    <xf numFmtId="182" fontId="27" fillId="0" borderId="47" xfId="6" applyNumberFormat="1" applyFont="1" applyFill="1" applyBorder="1" applyAlignment="1">
      <alignment horizontal="right" shrinkToFit="1"/>
    </xf>
    <xf numFmtId="49" fontId="27" fillId="0" borderId="16" xfId="0" quotePrefix="1" applyNumberFormat="1" applyFont="1" applyFill="1" applyBorder="1" applyAlignment="1">
      <alignment horizontal="center" vertical="center" shrinkToFit="1"/>
    </xf>
    <xf numFmtId="181" fontId="27" fillId="0" borderId="24" xfId="6" applyNumberFormat="1" applyFont="1" applyFill="1" applyBorder="1" applyAlignment="1">
      <alignment horizontal="right" shrinkToFit="1"/>
    </xf>
    <xf numFmtId="183" fontId="27" fillId="0" borderId="14" xfId="6" applyNumberFormat="1" applyFont="1" applyFill="1" applyBorder="1" applyAlignment="1">
      <alignment horizontal="right" shrinkToFit="1"/>
    </xf>
    <xf numFmtId="183" fontId="27" fillId="0" borderId="47" xfId="6" applyNumberFormat="1" applyFont="1" applyFill="1" applyBorder="1" applyAlignment="1">
      <alignment horizontal="right" shrinkToFit="1"/>
    </xf>
    <xf numFmtId="181" fontId="27" fillId="0" borderId="25" xfId="6" applyNumberFormat="1" applyFont="1" applyFill="1" applyBorder="1" applyAlignment="1">
      <alignment horizontal="right" shrinkToFit="1"/>
    </xf>
    <xf numFmtId="179" fontId="24" fillId="0" borderId="53" xfId="6" applyNumberFormat="1" applyFont="1" applyFill="1" applyBorder="1" applyAlignment="1">
      <alignment horizontal="right" shrinkToFit="1"/>
    </xf>
    <xf numFmtId="181" fontId="27" fillId="0" borderId="0" xfId="6" applyNumberFormat="1" applyFont="1" applyFill="1" applyBorder="1" applyAlignment="1">
      <alignment horizontal="right" shrinkToFit="1"/>
    </xf>
    <xf numFmtId="181" fontId="27" fillId="0" borderId="28" xfId="6" applyNumberFormat="1" applyFont="1" applyFill="1" applyBorder="1" applyAlignment="1">
      <alignment horizontal="right" shrinkToFit="1"/>
    </xf>
    <xf numFmtId="49" fontId="18" fillId="0" borderId="0" xfId="0" applyNumberFormat="1" applyFont="1" applyFill="1" applyAlignment="1">
      <alignment horizontal="right" vertical="center"/>
    </xf>
    <xf numFmtId="49" fontId="18" fillId="0" borderId="30" xfId="0" applyNumberFormat="1" applyFont="1" applyFill="1" applyBorder="1" applyAlignment="1">
      <alignment horizontal="center" vertical="center" wrapText="1" shrinkToFit="1"/>
    </xf>
    <xf numFmtId="178" fontId="19" fillId="0" borderId="18" xfId="6" applyNumberFormat="1" applyFont="1" applyFill="1" applyBorder="1" applyAlignment="1">
      <alignment horizontal="right" vertical="center"/>
    </xf>
    <xf numFmtId="178" fontId="19" fillId="0" borderId="58" xfId="6" applyNumberFormat="1" applyFont="1" applyFill="1" applyBorder="1" applyAlignment="1">
      <alignment horizontal="right" vertical="center"/>
    </xf>
    <xf numFmtId="178" fontId="19" fillId="0" borderId="59" xfId="6" applyNumberFormat="1" applyFont="1" applyFill="1" applyBorder="1" applyAlignment="1">
      <alignment horizontal="right" vertical="center"/>
    </xf>
    <xf numFmtId="178" fontId="19" fillId="0" borderId="13" xfId="6" applyNumberFormat="1" applyFont="1" applyFill="1" applyBorder="1" applyAlignment="1">
      <alignment horizontal="right" vertical="center"/>
    </xf>
    <xf numFmtId="49" fontId="27" fillId="0" borderId="46" xfId="0" quotePrefix="1" applyNumberFormat="1" applyFont="1" applyFill="1" applyBorder="1" applyAlignment="1">
      <alignment horizontal="center" vertical="center" shrinkToFit="1"/>
    </xf>
    <xf numFmtId="49" fontId="27" fillId="0" borderId="30" xfId="0" applyNumberFormat="1" applyFont="1" applyFill="1" applyBorder="1" applyAlignment="1">
      <alignment horizontal="center" vertical="center" wrapText="1" shrinkToFit="1"/>
    </xf>
    <xf numFmtId="49" fontId="27" fillId="0" borderId="29" xfId="0" quotePrefix="1" applyNumberFormat="1" applyFont="1" applyFill="1" applyBorder="1" applyAlignment="1">
      <alignment horizontal="center" vertical="center" shrinkToFit="1"/>
    </xf>
    <xf numFmtId="183" fontId="27" fillId="0" borderId="26" xfId="6" applyNumberFormat="1" applyFont="1" applyFill="1" applyBorder="1" applyAlignment="1">
      <alignment horizontal="right" shrinkToFit="1"/>
    </xf>
    <xf numFmtId="183" fontId="27" fillId="0" borderId="32" xfId="6" applyNumberFormat="1" applyFont="1" applyFill="1" applyBorder="1" applyAlignment="1">
      <alignment horizontal="right" shrinkToFit="1"/>
    </xf>
    <xf numFmtId="182" fontId="27" fillId="0" borderId="27" xfId="6" applyNumberFormat="1" applyFont="1" applyFill="1" applyBorder="1" applyAlignment="1">
      <alignment horizontal="right" shrinkToFit="1"/>
    </xf>
    <xf numFmtId="182" fontId="27" fillId="0" borderId="49" xfId="6" applyNumberFormat="1" applyFont="1" applyFill="1" applyBorder="1" applyAlignment="1">
      <alignment horizontal="right" shrinkToFit="1"/>
    </xf>
    <xf numFmtId="178" fontId="27" fillId="0" borderId="37" xfId="6" applyNumberFormat="1" applyFont="1" applyFill="1" applyBorder="1" applyAlignment="1">
      <alignment horizontal="right" shrinkToFit="1"/>
    </xf>
    <xf numFmtId="182" fontId="27" fillId="0" borderId="26" xfId="6" applyNumberFormat="1" applyFont="1" applyFill="1" applyBorder="1" applyAlignment="1">
      <alignment horizontal="right" shrinkToFit="1"/>
    </xf>
    <xf numFmtId="182" fontId="27" fillId="0" borderId="32" xfId="6" applyNumberFormat="1" applyFont="1" applyFill="1" applyBorder="1" applyAlignment="1">
      <alignment horizontal="right" shrinkToFit="1"/>
    </xf>
    <xf numFmtId="179" fontId="27" fillId="0" borderId="45" xfId="6" applyNumberFormat="1" applyFont="1" applyFill="1" applyBorder="1" applyAlignment="1">
      <alignment horizontal="right"/>
    </xf>
    <xf numFmtId="181" fontId="27" fillId="0" borderId="45" xfId="6" applyNumberFormat="1" applyFont="1" applyFill="1" applyBorder="1" applyAlignment="1">
      <alignment horizontal="right" shrinkToFit="1"/>
    </xf>
    <xf numFmtId="183" fontId="27" fillId="0" borderId="48" xfId="6" applyNumberFormat="1" applyFont="1" applyFill="1" applyBorder="1" applyAlignment="1">
      <alignment horizontal="right" shrinkToFit="1"/>
    </xf>
    <xf numFmtId="179" fontId="27" fillId="0" borderId="60" xfId="6" applyNumberFormat="1" applyFont="1" applyFill="1" applyBorder="1" applyAlignment="1">
      <alignment horizontal="right"/>
    </xf>
    <xf numFmtId="179" fontId="18" fillId="0" borderId="60" xfId="6" applyNumberFormat="1" applyFont="1" applyFill="1" applyBorder="1" applyAlignment="1">
      <alignment horizontal="right"/>
    </xf>
    <xf numFmtId="179" fontId="18" fillId="0" borderId="45" xfId="6" applyNumberFormat="1" applyFont="1" applyFill="1" applyBorder="1" applyAlignment="1">
      <alignment horizontal="right"/>
    </xf>
    <xf numFmtId="179" fontId="18" fillId="0" borderId="48" xfId="6" applyNumberFormat="1" applyFont="1" applyFill="1" applyBorder="1" applyAlignment="1">
      <alignment horizontal="right"/>
    </xf>
    <xf numFmtId="179" fontId="24" fillId="0" borderId="36" xfId="6" applyNumberFormat="1" applyFont="1" applyFill="1" applyBorder="1" applyAlignment="1">
      <alignment horizontal="right"/>
    </xf>
    <xf numFmtId="179" fontId="24" fillId="0" borderId="40" xfId="6" applyNumberFormat="1" applyFont="1" applyFill="1" applyBorder="1" applyAlignment="1">
      <alignment horizontal="right"/>
    </xf>
    <xf numFmtId="179" fontId="27" fillId="0" borderId="48" xfId="6" applyNumberFormat="1" applyFont="1" applyFill="1" applyBorder="1" applyAlignment="1">
      <alignment horizontal="right"/>
    </xf>
    <xf numFmtId="179" fontId="18" fillId="0" borderId="40" xfId="6" applyNumberFormat="1" applyFont="1" applyFill="1" applyBorder="1" applyAlignment="1">
      <alignment horizontal="right"/>
    </xf>
    <xf numFmtId="179" fontId="24" fillId="0" borderId="61" xfId="6" applyNumberFormat="1" applyFont="1" applyFill="1" applyBorder="1" applyAlignment="1">
      <alignment horizontal="right"/>
    </xf>
    <xf numFmtId="179" fontId="18" fillId="0" borderId="62" xfId="6" applyNumberFormat="1" applyFont="1" applyFill="1" applyBorder="1" applyAlignment="1">
      <alignment horizontal="right"/>
    </xf>
    <xf numFmtId="179" fontId="24" fillId="0" borderId="53" xfId="6" applyNumberFormat="1" applyFont="1" applyFill="1" applyBorder="1" applyAlignment="1">
      <alignment horizontal="right"/>
    </xf>
    <xf numFmtId="178" fontId="23" fillId="0" borderId="24" xfId="0" applyNumberFormat="1" applyFont="1" applyFill="1" applyBorder="1" applyAlignment="1">
      <alignment horizontal="left" wrapText="1"/>
    </xf>
    <xf numFmtId="178" fontId="23" fillId="0" borderId="63" xfId="0" applyNumberFormat="1" applyFont="1" applyFill="1" applyBorder="1" applyAlignment="1">
      <alignment wrapText="1"/>
    </xf>
    <xf numFmtId="0" fontId="23" fillId="0" borderId="24" xfId="0" applyFont="1" applyFill="1" applyBorder="1" applyAlignment="1">
      <alignment wrapText="1"/>
    </xf>
    <xf numFmtId="0" fontId="23" fillId="0" borderId="14" xfId="0" applyFont="1" applyFill="1" applyBorder="1"/>
    <xf numFmtId="178" fontId="25" fillId="0" borderId="55" xfId="0" applyNumberFormat="1" applyFont="1" applyFill="1" applyBorder="1" applyAlignment="1">
      <alignment wrapText="1"/>
    </xf>
    <xf numFmtId="0" fontId="23" fillId="0" borderId="64" xfId="0" applyFont="1" applyFill="1" applyBorder="1" applyAlignment="1">
      <alignment wrapText="1"/>
    </xf>
    <xf numFmtId="0" fontId="23" fillId="0" borderId="24" xfId="0" applyFont="1" applyFill="1" applyBorder="1"/>
    <xf numFmtId="0" fontId="23" fillId="0" borderId="47" xfId="0" applyFont="1" applyFill="1" applyBorder="1"/>
    <xf numFmtId="0" fontId="23" fillId="0" borderId="3" xfId="0" applyFont="1" applyFill="1" applyBorder="1"/>
    <xf numFmtId="0" fontId="23" fillId="0" borderId="65" xfId="0" applyFont="1" applyFill="1" applyBorder="1"/>
    <xf numFmtId="0" fontId="24" fillId="0" borderId="9" xfId="0" applyFont="1" applyFill="1" applyBorder="1" applyAlignment="1"/>
    <xf numFmtId="0" fontId="16" fillId="0" borderId="54" xfId="0" applyFont="1" applyFill="1" applyBorder="1" applyAlignment="1">
      <alignment horizontal="centerContinuous"/>
    </xf>
    <xf numFmtId="179" fontId="27" fillId="0" borderId="0" xfId="0" applyNumberFormat="1" applyFont="1" applyFill="1" applyAlignment="1">
      <alignment horizontal="right"/>
    </xf>
    <xf numFmtId="0" fontId="27" fillId="0" borderId="12" xfId="0" applyFont="1" applyFill="1" applyBorder="1" applyAlignment="1">
      <alignment horizontal="left" vertical="center" shrinkToFit="1"/>
    </xf>
    <xf numFmtId="0" fontId="27" fillId="0" borderId="23" xfId="0" applyFont="1" applyFill="1" applyBorder="1" applyAlignment="1">
      <alignment horizontal="right" wrapText="1" shrinkToFit="1"/>
    </xf>
    <xf numFmtId="0" fontId="27" fillId="0" borderId="6" xfId="0" applyFont="1" applyFill="1" applyBorder="1" applyAlignment="1">
      <alignment horizontal="right" shrinkToFit="1"/>
    </xf>
    <xf numFmtId="0" fontId="27" fillId="0" borderId="6" xfId="0" applyFont="1" applyFill="1" applyBorder="1" applyAlignment="1">
      <alignment horizontal="left" wrapText="1" shrinkToFit="1"/>
    </xf>
    <xf numFmtId="179" fontId="23" fillId="0" borderId="0" xfId="6" applyNumberFormat="1" applyFont="1" applyFill="1" applyBorder="1" applyAlignment="1">
      <alignment horizontal="right"/>
    </xf>
    <xf numFmtId="179" fontId="24" fillId="0" borderId="36" xfId="6" applyNumberFormat="1" applyFont="1" applyFill="1" applyBorder="1" applyAlignment="1">
      <alignment horizontal="right" shrinkToFit="1"/>
    </xf>
    <xf numFmtId="179" fontId="27" fillId="0" borderId="53" xfId="6" applyNumberFormat="1" applyFont="1" applyFill="1" applyBorder="1" applyAlignment="1">
      <alignment horizontal="right" shrinkToFit="1"/>
    </xf>
    <xf numFmtId="179" fontId="27" fillId="0" borderId="48" xfId="6" applyNumberFormat="1" applyFont="1" applyFill="1" applyBorder="1" applyAlignment="1">
      <alignment horizontal="right" shrinkToFit="1"/>
    </xf>
    <xf numFmtId="179" fontId="24" fillId="0" borderId="40" xfId="6" applyNumberFormat="1" applyFont="1" applyFill="1" applyBorder="1" applyAlignment="1">
      <alignment horizontal="right" shrinkToFit="1"/>
    </xf>
    <xf numFmtId="179" fontId="27" fillId="0" borderId="40" xfId="6" applyNumberFormat="1" applyFont="1" applyFill="1" applyBorder="1"/>
    <xf numFmtId="179" fontId="27" fillId="0" borderId="40" xfId="6" applyNumberFormat="1" applyFont="1" applyFill="1" applyBorder="1" applyAlignment="1">
      <alignment horizontal="right"/>
    </xf>
    <xf numFmtId="178" fontId="24" fillId="0" borderId="36" xfId="6" applyNumberFormat="1" applyFont="1" applyFill="1" applyBorder="1" applyAlignment="1">
      <alignment horizontal="right" shrinkToFit="1"/>
    </xf>
    <xf numFmtId="179" fontId="24" fillId="0" borderId="66" xfId="6" applyNumberFormat="1" applyFont="1" applyFill="1" applyBorder="1" applyAlignment="1">
      <alignment horizontal="right" shrinkToFit="1"/>
    </xf>
    <xf numFmtId="179" fontId="27" fillId="0" borderId="59" xfId="6" applyNumberFormat="1" applyFont="1" applyFill="1" applyBorder="1" applyAlignment="1">
      <alignment horizontal="right" shrinkToFit="1"/>
    </xf>
    <xf numFmtId="179" fontId="27" fillId="0" borderId="67" xfId="6" applyNumberFormat="1" applyFont="1" applyFill="1" applyBorder="1" applyAlignment="1">
      <alignment horizontal="right" shrinkToFit="1"/>
    </xf>
    <xf numFmtId="179" fontId="18" fillId="0" borderId="40" xfId="6" applyNumberFormat="1" applyFont="1" applyFill="1" applyBorder="1" applyAlignment="1"/>
    <xf numFmtId="179" fontId="18" fillId="0" borderId="68" xfId="6" applyNumberFormat="1" applyFont="1" applyFill="1" applyBorder="1" applyAlignment="1">
      <alignment horizontal="right"/>
    </xf>
    <xf numFmtId="179" fontId="24" fillId="0" borderId="68" xfId="6" applyNumberFormat="1" applyFont="1" applyFill="1" applyBorder="1" applyAlignment="1">
      <alignment horizontal="right"/>
    </xf>
    <xf numFmtId="179" fontId="18" fillId="0" borderId="36" xfId="6" applyNumberFormat="1" applyFont="1" applyFill="1" applyBorder="1" applyAlignment="1">
      <alignment horizontal="right"/>
    </xf>
    <xf numFmtId="179" fontId="24" fillId="0" borderId="42" xfId="6" applyNumberFormat="1" applyFont="1" applyFill="1" applyBorder="1" applyAlignment="1">
      <alignment horizontal="right"/>
    </xf>
    <xf numFmtId="181" fontId="19" fillId="0" borderId="14" xfId="6" applyNumberFormat="1" applyFont="1" applyFill="1" applyBorder="1" applyAlignment="1">
      <alignment horizontal="right" vertical="center"/>
    </xf>
    <xf numFmtId="181" fontId="19" fillId="0" borderId="69" xfId="6" applyNumberFormat="1" applyFont="1" applyFill="1" applyBorder="1" applyAlignment="1">
      <alignment horizontal="right" vertical="center"/>
    </xf>
    <xf numFmtId="181" fontId="19" fillId="0" borderId="70" xfId="6" applyNumberFormat="1" applyFont="1" applyFill="1" applyBorder="1" applyAlignment="1">
      <alignment horizontal="right" vertical="center"/>
    </xf>
    <xf numFmtId="178" fontId="19" fillId="0" borderId="66" xfId="6" applyNumberFormat="1" applyFont="1" applyFill="1" applyBorder="1" applyAlignment="1">
      <alignment horizontal="right" vertical="center"/>
    </xf>
    <xf numFmtId="178" fontId="19" fillId="0" borderId="67" xfId="6" applyNumberFormat="1" applyFont="1" applyFill="1" applyBorder="1" applyAlignment="1">
      <alignment horizontal="right" vertical="center"/>
    </xf>
    <xf numFmtId="178" fontId="19" fillId="0" borderId="71" xfId="6" applyNumberFormat="1" applyFont="1" applyFill="1" applyBorder="1" applyAlignment="1">
      <alignment horizontal="right" vertical="center"/>
    </xf>
    <xf numFmtId="178" fontId="19" fillId="0" borderId="72" xfId="6" applyNumberFormat="1" applyFont="1" applyFill="1" applyBorder="1" applyAlignment="1">
      <alignment horizontal="right" vertical="center"/>
    </xf>
    <xf numFmtId="178" fontId="19" fillId="0" borderId="73" xfId="6" applyNumberFormat="1" applyFont="1" applyFill="1" applyBorder="1" applyAlignment="1">
      <alignment horizontal="right" vertical="center"/>
    </xf>
    <xf numFmtId="181" fontId="23" fillId="0" borderId="39" xfId="0" applyNumberFormat="1" applyFont="1" applyFill="1" applyBorder="1"/>
    <xf numFmtId="181" fontId="23" fillId="0" borderId="37" xfId="0" applyNumberFormat="1" applyFont="1" applyFill="1" applyBorder="1"/>
    <xf numFmtId="181" fontId="23" fillId="0" borderId="38" xfId="0" applyNumberFormat="1" applyFont="1" applyFill="1" applyBorder="1"/>
    <xf numFmtId="181" fontId="23" fillId="0" borderId="41" xfId="0" applyNumberFormat="1" applyFont="1" applyFill="1" applyBorder="1"/>
    <xf numFmtId="181" fontId="23" fillId="0" borderId="31" xfId="0" applyNumberFormat="1" applyFont="1" applyFill="1" applyBorder="1"/>
    <xf numFmtId="181" fontId="23" fillId="0" borderId="40" xfId="0" applyNumberFormat="1" applyFont="1" applyFill="1" applyBorder="1"/>
    <xf numFmtId="181" fontId="23" fillId="0" borderId="43" xfId="0" applyNumberFormat="1" applyFont="1" applyFill="1" applyBorder="1"/>
    <xf numFmtId="181" fontId="23" fillId="0" borderId="34" xfId="0" applyNumberFormat="1" applyFont="1" applyFill="1" applyBorder="1"/>
    <xf numFmtId="181" fontId="23" fillId="0" borderId="42" xfId="0" applyNumberFormat="1" applyFont="1" applyFill="1" applyBorder="1"/>
    <xf numFmtId="0" fontId="0" fillId="0" borderId="0" xfId="0" quotePrefix="1" applyFont="1" applyFill="1" applyAlignment="1">
      <alignment horizontal="center"/>
    </xf>
    <xf numFmtId="9" fontId="16" fillId="0" borderId="0" xfId="0" quotePrefix="1" applyNumberFormat="1" applyFont="1" applyFill="1" applyAlignment="1">
      <alignment horizontal="center"/>
    </xf>
    <xf numFmtId="178" fontId="27" fillId="0" borderId="0" xfId="0" applyNumberFormat="1" applyFont="1" applyFill="1" applyBorder="1" applyAlignment="1">
      <alignment shrinkToFit="1"/>
    </xf>
    <xf numFmtId="179" fontId="23" fillId="0" borderId="0" xfId="0" applyNumberFormat="1" applyFont="1" applyFill="1" applyBorder="1" applyAlignment="1"/>
    <xf numFmtId="179" fontId="29" fillId="0" borderId="10" xfId="6" applyNumberFormat="1" applyFont="1" applyFill="1" applyBorder="1" applyAlignment="1">
      <alignment horizontal="center" vertical="center" wrapText="1" shrinkToFit="1"/>
    </xf>
    <xf numFmtId="179" fontId="27" fillId="0" borderId="0" xfId="0" applyNumberFormat="1" applyFont="1" applyFill="1" applyBorder="1" applyAlignment="1">
      <alignment horizontal="center" vertical="center" shrinkToFit="1"/>
    </xf>
    <xf numFmtId="178" fontId="27" fillId="0" borderId="0" xfId="6" applyNumberFormat="1" applyFont="1" applyFill="1" applyBorder="1" applyAlignment="1">
      <alignment horizontal="right" shrinkToFit="1"/>
    </xf>
    <xf numFmtId="182" fontId="27" fillId="0" borderId="0" xfId="6" applyNumberFormat="1" applyFont="1" applyFill="1" applyBorder="1" applyAlignment="1">
      <alignment horizontal="right" shrinkToFit="1"/>
    </xf>
    <xf numFmtId="183" fontId="27" fillId="0" borderId="0" xfId="6" applyNumberFormat="1" applyFont="1" applyFill="1" applyBorder="1" applyAlignment="1">
      <alignment horizontal="right" shrinkToFit="1"/>
    </xf>
    <xf numFmtId="49" fontId="27" fillId="0" borderId="36" xfId="0" applyNumberFormat="1" applyFont="1" applyFill="1" applyBorder="1" applyAlignment="1">
      <alignment horizontal="center" vertical="center" wrapText="1" shrinkToFit="1"/>
    </xf>
    <xf numFmtId="179" fontId="27" fillId="0" borderId="12" xfId="0" applyNumberFormat="1" applyFont="1" applyFill="1" applyBorder="1" applyAlignment="1">
      <alignment horizontal="center" vertical="center" shrinkToFit="1"/>
    </xf>
    <xf numFmtId="179" fontId="27" fillId="0" borderId="12" xfId="6" applyNumberFormat="1" applyFont="1" applyFill="1" applyBorder="1" applyAlignment="1">
      <alignment horizontal="right" shrinkToFit="1"/>
    </xf>
    <xf numFmtId="184" fontId="27" fillId="0" borderId="12" xfId="6" applyNumberFormat="1" applyFont="1" applyFill="1" applyBorder="1" applyAlignment="1">
      <alignment horizontal="right" shrinkToFit="1"/>
    </xf>
    <xf numFmtId="179" fontId="27" fillId="0" borderId="46" xfId="0" applyNumberFormat="1" applyFont="1" applyFill="1" applyBorder="1" applyAlignment="1">
      <alignment horizontal="center" vertical="center" shrinkToFit="1"/>
    </xf>
    <xf numFmtId="49" fontId="27" fillId="0" borderId="66" xfId="0" applyNumberFormat="1" applyFont="1" applyFill="1" applyBorder="1" applyAlignment="1">
      <alignment horizontal="center" vertical="center" shrinkToFit="1"/>
    </xf>
    <xf numFmtId="181" fontId="27" fillId="0" borderId="74" xfId="6" applyNumberFormat="1" applyFont="1" applyFill="1" applyBorder="1" applyAlignment="1">
      <alignment horizontal="right" shrinkToFit="1"/>
    </xf>
    <xf numFmtId="181" fontId="27" fillId="0" borderId="67" xfId="6" applyNumberFormat="1" applyFont="1" applyFill="1" applyBorder="1" applyAlignment="1">
      <alignment horizontal="right" shrinkToFit="1"/>
    </xf>
    <xf numFmtId="184" fontId="27" fillId="0" borderId="67" xfId="6" applyNumberFormat="1" applyFont="1" applyFill="1" applyBorder="1" applyAlignment="1">
      <alignment horizontal="right" shrinkToFit="1"/>
    </xf>
    <xf numFmtId="184" fontId="27" fillId="0" borderId="75" xfId="6" applyNumberFormat="1" applyFont="1" applyFill="1" applyBorder="1" applyAlignment="1">
      <alignment horizontal="right" shrinkToFit="1"/>
    </xf>
    <xf numFmtId="49" fontId="27" fillId="0" borderId="29" xfId="0" applyNumberFormat="1" applyFont="1" applyFill="1" applyBorder="1" applyAlignment="1">
      <alignment horizontal="center" vertical="center" shrinkToFit="1"/>
    </xf>
    <xf numFmtId="178" fontId="19" fillId="0" borderId="64" xfId="6" applyNumberFormat="1" applyFont="1" applyFill="1" applyBorder="1" applyAlignment="1">
      <alignment horizontal="right" vertical="center"/>
    </xf>
    <xf numFmtId="0" fontId="23" fillId="0" borderId="14" xfId="0" applyFont="1" applyFill="1" applyBorder="1" applyAlignment="1">
      <alignment wrapText="1"/>
    </xf>
    <xf numFmtId="0" fontId="23" fillId="0" borderId="47" xfId="0" applyFont="1" applyFill="1" applyBorder="1" applyAlignment="1">
      <alignment wrapText="1"/>
    </xf>
    <xf numFmtId="0" fontId="25" fillId="0" borderId="9" xfId="0" applyFont="1" applyFill="1" applyBorder="1" applyAlignment="1">
      <alignment wrapText="1"/>
    </xf>
    <xf numFmtId="179" fontId="24" fillId="0" borderId="53" xfId="6" applyNumberFormat="1" applyFont="1" applyFill="1" applyBorder="1"/>
    <xf numFmtId="176" fontId="35" fillId="0" borderId="8" xfId="6" applyNumberFormat="1" applyFont="1" applyFill="1" applyBorder="1" applyAlignment="1">
      <alignment horizontal="center" vertical="center"/>
    </xf>
    <xf numFmtId="176" fontId="20" fillId="0" borderId="8" xfId="6" applyNumberFormat="1" applyFont="1" applyFill="1" applyBorder="1" applyAlignment="1">
      <alignment horizontal="center" vertical="center" wrapText="1"/>
    </xf>
    <xf numFmtId="178" fontId="19" fillId="0" borderId="4" xfId="6" applyNumberFormat="1" applyFont="1" applyFill="1" applyBorder="1" applyAlignment="1">
      <alignment horizontal="right" vertical="center"/>
    </xf>
    <xf numFmtId="178" fontId="19" fillId="0" borderId="6" xfId="6" applyNumberFormat="1" applyFont="1" applyFill="1" applyBorder="1" applyAlignment="1">
      <alignment horizontal="right" vertical="center"/>
    </xf>
    <xf numFmtId="178" fontId="19" fillId="0" borderId="21" xfId="6" applyNumberFormat="1" applyFont="1" applyFill="1" applyBorder="1" applyAlignment="1">
      <alignment horizontal="right" vertical="center"/>
    </xf>
    <xf numFmtId="179" fontId="20" fillId="0" borderId="10" xfId="6" applyNumberFormat="1" applyFont="1" applyFill="1" applyBorder="1" applyAlignment="1">
      <alignment vertical="center"/>
    </xf>
    <xf numFmtId="179" fontId="20" fillId="0" borderId="0" xfId="6" applyNumberFormat="1" applyFont="1" applyFill="1" applyBorder="1" applyAlignment="1">
      <alignment vertical="center"/>
    </xf>
    <xf numFmtId="179" fontId="4" fillId="0" borderId="0" xfId="6" applyNumberFormat="1" applyFont="1" applyFill="1" applyBorder="1" applyAlignment="1">
      <alignment horizontal="right"/>
    </xf>
    <xf numFmtId="49" fontId="18" fillId="0" borderId="76" xfId="0" applyNumberFormat="1" applyFont="1" applyFill="1" applyBorder="1" applyAlignment="1">
      <alignment horizontal="center" vertical="center" wrapText="1" shrinkToFit="1"/>
    </xf>
    <xf numFmtId="179" fontId="24" fillId="0" borderId="66" xfId="6" applyNumberFormat="1" applyFont="1" applyFill="1" applyBorder="1"/>
    <xf numFmtId="179" fontId="18" fillId="0" borderId="74" xfId="6" applyNumberFormat="1" applyFont="1" applyFill="1" applyBorder="1" applyAlignment="1">
      <alignment horizontal="right"/>
    </xf>
    <xf numFmtId="179" fontId="18" fillId="0" borderId="67" xfId="6" applyNumberFormat="1" applyFont="1" applyFill="1" applyBorder="1" applyAlignment="1">
      <alignment horizontal="right"/>
    </xf>
    <xf numFmtId="179" fontId="18" fillId="0" borderId="75" xfId="6" applyNumberFormat="1" applyFont="1" applyFill="1" applyBorder="1" applyAlignment="1">
      <alignment horizontal="right"/>
    </xf>
    <xf numFmtId="179" fontId="24" fillId="0" borderId="76" xfId="6" applyNumberFormat="1" applyFont="1" applyFill="1" applyBorder="1" applyAlignment="1">
      <alignment horizontal="right"/>
    </xf>
    <xf numFmtId="179" fontId="24" fillId="0" borderId="71" xfId="6" applyNumberFormat="1" applyFont="1" applyFill="1" applyBorder="1" applyAlignment="1">
      <alignment horizontal="right"/>
    </xf>
    <xf numFmtId="179" fontId="27" fillId="0" borderId="67" xfId="6" applyNumberFormat="1" applyFont="1" applyFill="1" applyBorder="1" applyAlignment="1">
      <alignment horizontal="right"/>
    </xf>
    <xf numFmtId="179" fontId="27" fillId="0" borderId="74" xfId="6" applyNumberFormat="1" applyFont="1" applyFill="1" applyBorder="1" applyAlignment="1">
      <alignment horizontal="right"/>
    </xf>
    <xf numFmtId="179" fontId="27" fillId="0" borderId="75" xfId="6" applyNumberFormat="1" applyFont="1" applyFill="1" applyBorder="1" applyAlignment="1">
      <alignment horizontal="right"/>
    </xf>
    <xf numFmtId="179" fontId="18" fillId="0" borderId="71" xfId="6" applyNumberFormat="1" applyFont="1" applyFill="1" applyBorder="1" applyAlignment="1">
      <alignment horizontal="right"/>
    </xf>
    <xf numFmtId="179" fontId="24" fillId="0" borderId="77" xfId="6" applyNumberFormat="1" applyFont="1" applyFill="1" applyBorder="1" applyAlignment="1">
      <alignment horizontal="right"/>
    </xf>
    <xf numFmtId="179" fontId="24" fillId="0" borderId="66" xfId="6" applyNumberFormat="1" applyFont="1" applyFill="1" applyBorder="1" applyAlignment="1">
      <alignment horizontal="right"/>
    </xf>
    <xf numFmtId="179" fontId="6" fillId="0" borderId="0" xfId="0" applyNumberFormat="1" applyFont="1" applyFill="1" applyAlignment="1">
      <alignment horizontal="right"/>
    </xf>
    <xf numFmtId="179" fontId="18" fillId="0" borderId="71" xfId="6" applyNumberFormat="1" applyFont="1" applyFill="1" applyBorder="1" applyAlignment="1"/>
    <xf numFmtId="179" fontId="18" fillId="0" borderId="78" xfId="6" applyNumberFormat="1" applyFont="1" applyFill="1" applyBorder="1" applyAlignment="1">
      <alignment horizontal="right"/>
    </xf>
    <xf numFmtId="179" fontId="18" fillId="0" borderId="79" xfId="6" applyNumberFormat="1" applyFont="1" applyFill="1" applyBorder="1" applyAlignment="1">
      <alignment horizontal="right"/>
    </xf>
    <xf numFmtId="179" fontId="24" fillId="0" borderId="78" xfId="6" applyNumberFormat="1" applyFont="1" applyFill="1" applyBorder="1" applyAlignment="1">
      <alignment horizontal="right"/>
    </xf>
    <xf numFmtId="179" fontId="24" fillId="0" borderId="76" xfId="6" applyNumberFormat="1" applyFont="1" applyFill="1" applyBorder="1" applyAlignment="1">
      <alignment horizontal="right" shrinkToFit="1"/>
    </xf>
    <xf numFmtId="179" fontId="27" fillId="0" borderId="66" xfId="6" applyNumberFormat="1" applyFont="1" applyFill="1" applyBorder="1" applyAlignment="1">
      <alignment horizontal="right" shrinkToFit="1"/>
    </xf>
    <xf numFmtId="179" fontId="27" fillId="0" borderId="75" xfId="6" applyNumberFormat="1" applyFont="1" applyFill="1" applyBorder="1" applyAlignment="1">
      <alignment horizontal="right" shrinkToFit="1"/>
    </xf>
    <xf numFmtId="179" fontId="24" fillId="0" borderId="71" xfId="6" applyNumberFormat="1" applyFont="1" applyFill="1" applyBorder="1" applyAlignment="1">
      <alignment horizontal="right" shrinkToFit="1"/>
    </xf>
    <xf numFmtId="179" fontId="27" fillId="0" borderId="71" xfId="6" applyNumberFormat="1" applyFont="1" applyFill="1" applyBorder="1"/>
    <xf numFmtId="179" fontId="27" fillId="0" borderId="71" xfId="6" applyNumberFormat="1" applyFont="1" applyFill="1" applyBorder="1" applyAlignment="1">
      <alignment horizontal="right"/>
    </xf>
    <xf numFmtId="178" fontId="24" fillId="0" borderId="76" xfId="6" applyNumberFormat="1" applyFont="1" applyFill="1" applyBorder="1" applyAlignment="1">
      <alignment horizontal="right" shrinkToFit="1"/>
    </xf>
    <xf numFmtId="179" fontId="27" fillId="0" borderId="73" xfId="6" applyNumberFormat="1" applyFont="1" applyFill="1" applyBorder="1" applyAlignment="1">
      <alignment horizontal="right" shrinkToFit="1"/>
    </xf>
    <xf numFmtId="179" fontId="18" fillId="0" borderId="61" xfId="6" applyNumberFormat="1" applyFont="1" applyFill="1" applyBorder="1" applyAlignment="1">
      <alignment horizontal="right"/>
    </xf>
    <xf numFmtId="0" fontId="23" fillId="0" borderId="63" xfId="0" applyFont="1" applyFill="1" applyBorder="1"/>
    <xf numFmtId="179" fontId="27" fillId="0" borderId="83" xfId="6" applyNumberFormat="1" applyFont="1" applyFill="1" applyBorder="1" applyAlignment="1">
      <alignment horizontal="right"/>
    </xf>
    <xf numFmtId="179" fontId="27" fillId="0" borderId="79" xfId="6" applyNumberFormat="1" applyFont="1" applyFill="1" applyBorder="1" applyAlignment="1">
      <alignment horizontal="right"/>
    </xf>
    <xf numFmtId="179" fontId="27" fillId="0" borderId="78" xfId="0" applyNumberFormat="1" applyFont="1" applyFill="1" applyBorder="1" applyAlignment="1">
      <alignment horizontal="center" vertical="center" wrapText="1" shrinkToFit="1"/>
    </xf>
    <xf numFmtId="179" fontId="27" fillId="0" borderId="84" xfId="0" applyNumberFormat="1" applyFont="1" applyFill="1" applyBorder="1" applyAlignment="1">
      <alignment horizontal="center" vertical="center" wrapText="1" shrinkToFit="1"/>
    </xf>
    <xf numFmtId="179" fontId="27" fillId="0" borderId="9" xfId="0" applyNumberFormat="1" applyFont="1" applyFill="1" applyBorder="1" applyAlignment="1">
      <alignment horizontal="center" vertical="center" wrapText="1" shrinkToFit="1"/>
    </xf>
    <xf numFmtId="181" fontId="24" fillId="0" borderId="30" xfId="6" applyNumberFormat="1" applyFont="1" applyFill="1" applyBorder="1" applyAlignment="1">
      <alignment horizontal="right" shrinkToFit="1"/>
    </xf>
    <xf numFmtId="179" fontId="24" fillId="0" borderId="30" xfId="6" applyNumberFormat="1" applyFont="1" applyFill="1" applyBorder="1" applyAlignment="1">
      <alignment horizontal="right" shrinkToFit="1"/>
    </xf>
    <xf numFmtId="179" fontId="24" fillId="0" borderId="2" xfId="6" applyNumberFormat="1" applyFont="1" applyFill="1" applyBorder="1" applyAlignment="1">
      <alignment horizontal="right" shrinkToFit="1"/>
    </xf>
    <xf numFmtId="179" fontId="27" fillId="0" borderId="29" xfId="6" applyNumberFormat="1" applyFont="1" applyFill="1" applyBorder="1" applyAlignment="1">
      <alignment horizontal="right" shrinkToFit="1"/>
    </xf>
    <xf numFmtId="179" fontId="27" fillId="0" borderId="54" xfId="6" applyNumberFormat="1" applyFont="1" applyFill="1" applyBorder="1" applyAlignment="1">
      <alignment horizontal="right" shrinkToFit="1"/>
    </xf>
    <xf numFmtId="179" fontId="27" fillId="0" borderId="17" xfId="6" applyNumberFormat="1" applyFont="1" applyFill="1" applyBorder="1" applyAlignment="1">
      <alignment horizontal="right"/>
    </xf>
    <xf numFmtId="179" fontId="27" fillId="0" borderId="18" xfId="6" applyNumberFormat="1" applyFont="1" applyFill="1" applyBorder="1" applyAlignment="1">
      <alignment horizontal="right"/>
    </xf>
    <xf numFmtId="179" fontId="27" fillId="0" borderId="18" xfId="6" applyNumberFormat="1" applyFont="1" applyFill="1" applyBorder="1" applyAlignment="1">
      <alignment horizontal="right" shrinkToFit="1"/>
    </xf>
    <xf numFmtId="179" fontId="27" fillId="0" borderId="83" xfId="6" applyNumberFormat="1" applyFont="1" applyFill="1" applyBorder="1" applyAlignment="1">
      <alignment horizontal="right" shrinkToFit="1"/>
    </xf>
    <xf numFmtId="181" fontId="27" fillId="0" borderId="18" xfId="6" applyNumberFormat="1" applyFont="1" applyFill="1" applyBorder="1" applyAlignment="1">
      <alignment horizontal="right" shrinkToFit="1"/>
    </xf>
    <xf numFmtId="181" fontId="27" fillId="0" borderId="83" xfId="6" applyNumberFormat="1" applyFont="1" applyFill="1" applyBorder="1" applyAlignment="1">
      <alignment horizontal="right" shrinkToFit="1"/>
    </xf>
    <xf numFmtId="179" fontId="27" fillId="0" borderId="0" xfId="6" applyNumberFormat="1" applyFont="1" applyFill="1" applyBorder="1" applyAlignment="1">
      <alignment horizontal="right" shrinkToFit="1"/>
    </xf>
    <xf numFmtId="178" fontId="23" fillId="0" borderId="24" xfId="0" applyNumberFormat="1" applyFont="1" applyFill="1" applyBorder="1" applyAlignment="1">
      <alignment wrapText="1"/>
    </xf>
    <xf numFmtId="179" fontId="27" fillId="0" borderId="17" xfId="6" applyNumberFormat="1" applyFont="1" applyFill="1" applyBorder="1" applyAlignment="1">
      <alignment horizontal="right" shrinkToFit="1"/>
    </xf>
    <xf numFmtId="179" fontId="27" fillId="0" borderId="74" xfId="6" applyNumberFormat="1" applyFont="1" applyFill="1" applyBorder="1" applyAlignment="1">
      <alignment horizontal="right" shrinkToFit="1"/>
    </xf>
    <xf numFmtId="179" fontId="27" fillId="0" borderId="60" xfId="6" applyNumberFormat="1" applyFont="1" applyFill="1" applyBorder="1" applyAlignment="1">
      <alignment horizontal="right" shrinkToFit="1"/>
    </xf>
    <xf numFmtId="179" fontId="27" fillId="0" borderId="26" xfId="6" quotePrefix="1" applyNumberFormat="1" applyFont="1" applyFill="1" applyBorder="1" applyAlignment="1">
      <alignment horizontal="right" shrinkToFit="1"/>
    </xf>
    <xf numFmtId="178" fontId="23" fillId="0" borderId="47" xfId="0" applyNumberFormat="1" applyFont="1" applyFill="1" applyBorder="1" applyAlignment="1">
      <alignment wrapText="1"/>
    </xf>
    <xf numFmtId="179" fontId="27" fillId="0" borderId="32" xfId="6" applyNumberFormat="1" applyFont="1" applyFill="1" applyBorder="1" applyAlignment="1">
      <alignment horizontal="right" shrinkToFit="1"/>
    </xf>
    <xf numFmtId="179" fontId="27" fillId="0" borderId="19" xfId="6" applyNumberFormat="1" applyFont="1" applyFill="1" applyBorder="1" applyAlignment="1">
      <alignment horizontal="right" shrinkToFit="1"/>
    </xf>
    <xf numFmtId="179" fontId="24" fillId="0" borderId="31" xfId="6" applyNumberFormat="1" applyFont="1" applyFill="1" applyBorder="1" applyAlignment="1">
      <alignment horizontal="right" shrinkToFit="1"/>
    </xf>
    <xf numFmtId="179" fontId="24" fillId="0" borderId="0" xfId="6" applyNumberFormat="1" applyFont="1" applyFill="1" applyBorder="1" applyAlignment="1">
      <alignment horizontal="right" shrinkToFit="1"/>
    </xf>
    <xf numFmtId="178" fontId="23" fillId="0" borderId="9" xfId="0" applyNumberFormat="1" applyFont="1" applyFill="1" applyBorder="1" applyAlignment="1">
      <alignment wrapText="1"/>
    </xf>
    <xf numFmtId="179" fontId="27" fillId="0" borderId="30" xfId="6" applyNumberFormat="1" applyFont="1" applyFill="1" applyBorder="1" applyAlignment="1">
      <alignment horizontal="right" shrinkToFit="1"/>
    </xf>
    <xf numFmtId="179" fontId="27" fillId="0" borderId="2" xfId="6" applyNumberFormat="1" applyFont="1" applyFill="1" applyBorder="1" applyAlignment="1">
      <alignment horizontal="right" shrinkToFit="1"/>
    </xf>
    <xf numFmtId="179" fontId="27" fillId="0" borderId="76" xfId="6" applyNumberFormat="1" applyFont="1" applyFill="1" applyBorder="1" applyAlignment="1">
      <alignment horizontal="right" shrinkToFit="1"/>
    </xf>
    <xf numFmtId="179" fontId="27" fillId="0" borderId="36" xfId="6" applyNumberFormat="1" applyFont="1" applyFill="1" applyBorder="1" applyAlignment="1">
      <alignment horizontal="right" shrinkToFit="1"/>
    </xf>
    <xf numFmtId="178" fontId="24" fillId="0" borderId="9" xfId="0" applyNumberFormat="1" applyFont="1" applyFill="1" applyBorder="1" applyAlignment="1">
      <alignment wrapText="1"/>
    </xf>
    <xf numFmtId="178" fontId="23" fillId="0" borderId="10" xfId="0" applyNumberFormat="1" applyFont="1" applyFill="1" applyBorder="1" applyAlignment="1">
      <alignment wrapText="1"/>
    </xf>
    <xf numFmtId="179" fontId="27" fillId="0" borderId="31" xfId="6" applyNumberFormat="1" applyFont="1" applyFill="1" applyBorder="1" applyAlignment="1">
      <alignment horizontal="right" shrinkToFit="1"/>
    </xf>
    <xf numFmtId="179" fontId="27" fillId="0" borderId="71" xfId="6" applyNumberFormat="1" applyFont="1" applyFill="1" applyBorder="1" applyAlignment="1">
      <alignment horizontal="right" shrinkToFit="1"/>
    </xf>
    <xf numFmtId="179" fontId="27" fillId="0" borderId="40" xfId="6" applyNumberFormat="1" applyFont="1" applyFill="1" applyBorder="1" applyAlignment="1">
      <alignment horizontal="right" shrinkToFit="1"/>
    </xf>
    <xf numFmtId="178" fontId="24" fillId="0" borderId="9" xfId="0" applyNumberFormat="1" applyFont="1" applyFill="1" applyBorder="1" applyAlignment="1">
      <alignment horizontal="left" wrapText="1"/>
    </xf>
    <xf numFmtId="179" fontId="6" fillId="0" borderId="30" xfId="6" applyNumberFormat="1" applyFont="1" applyFill="1" applyBorder="1" applyAlignment="1">
      <alignment horizontal="right" shrinkToFit="1"/>
    </xf>
    <xf numFmtId="181" fontId="27" fillId="0" borderId="2" xfId="6" applyNumberFormat="1" applyFont="1" applyFill="1" applyBorder="1" applyAlignment="1">
      <alignment horizontal="right" shrinkToFit="1"/>
    </xf>
    <xf numFmtId="181" fontId="27" fillId="0" borderId="36" xfId="6" applyNumberFormat="1" applyFont="1" applyFill="1" applyBorder="1" applyAlignment="1">
      <alignment horizontal="right" shrinkToFit="1"/>
    </xf>
    <xf numFmtId="178" fontId="25" fillId="0" borderId="15" xfId="0" applyNumberFormat="1" applyFont="1" applyFill="1" applyBorder="1" applyAlignment="1">
      <alignment horizontal="left" wrapText="1"/>
    </xf>
    <xf numFmtId="179" fontId="24" fillId="0" borderId="33" xfId="6" applyNumberFormat="1" applyFont="1" applyFill="1" applyBorder="1" applyAlignment="1">
      <alignment horizontal="right" shrinkToFit="1"/>
    </xf>
    <xf numFmtId="179" fontId="24" fillId="0" borderId="86" xfId="6" applyNumberFormat="1" applyFont="1" applyFill="1" applyBorder="1" applyAlignment="1">
      <alignment horizontal="right" shrinkToFit="1"/>
    </xf>
    <xf numFmtId="179" fontId="24" fillId="0" borderId="77" xfId="6" applyNumberFormat="1" applyFont="1" applyFill="1" applyBorder="1" applyAlignment="1">
      <alignment horizontal="right" shrinkToFit="1"/>
    </xf>
    <xf numFmtId="179" fontId="24" fillId="0" borderId="61" xfId="6" applyNumberFormat="1" applyFont="1" applyFill="1" applyBorder="1" applyAlignment="1">
      <alignment horizontal="right" shrinkToFit="1"/>
    </xf>
    <xf numFmtId="179" fontId="27" fillId="0" borderId="31" xfId="6" applyNumberFormat="1" applyFont="1" applyFill="1" applyBorder="1"/>
    <xf numFmtId="179" fontId="27" fillId="0" borderId="0" xfId="6" applyNumberFormat="1" applyFont="1" applyFill="1" applyBorder="1"/>
    <xf numFmtId="179" fontId="27" fillId="0" borderId="85" xfId="6" applyNumberFormat="1" applyFont="1" applyFill="1" applyBorder="1" applyAlignment="1">
      <alignment horizontal="right"/>
    </xf>
    <xf numFmtId="178" fontId="24" fillId="0" borderId="30" xfId="6" applyNumberFormat="1" applyFont="1" applyFill="1" applyBorder="1" applyAlignment="1">
      <alignment horizontal="right" shrinkToFit="1"/>
    </xf>
    <xf numFmtId="178" fontId="24" fillId="0" borderId="2" xfId="6" applyNumberFormat="1" applyFont="1" applyFill="1" applyBorder="1" applyAlignment="1">
      <alignment horizontal="right" shrinkToFit="1"/>
    </xf>
    <xf numFmtId="179" fontId="28" fillId="0" borderId="0" xfId="0" applyNumberFormat="1" applyFont="1" applyFill="1" applyAlignment="1"/>
    <xf numFmtId="181" fontId="25" fillId="0" borderId="30" xfId="6" applyNumberFormat="1" applyFont="1" applyFill="1" applyBorder="1" applyAlignment="1">
      <alignment horizontal="right" shrinkToFit="1"/>
    </xf>
    <xf numFmtId="181" fontId="25" fillId="0" borderId="29" xfId="6" applyNumberFormat="1" applyFont="1" applyFill="1" applyBorder="1" applyAlignment="1">
      <alignment horizontal="right" shrinkToFit="1"/>
    </xf>
    <xf numFmtId="179" fontId="27" fillId="0" borderId="27" xfId="6" applyNumberFormat="1" applyFont="1" applyFill="1" applyBorder="1" applyAlignment="1">
      <alignment horizontal="right"/>
    </xf>
    <xf numFmtId="179" fontId="27" fillId="0" borderId="65" xfId="6" applyNumberFormat="1" applyFont="1" applyFill="1" applyBorder="1" applyAlignment="1">
      <alignment horizontal="right" shrinkToFit="1"/>
    </xf>
    <xf numFmtId="179" fontId="27" fillId="0" borderId="79" xfId="6" applyNumberFormat="1" applyFont="1" applyFill="1" applyBorder="1" applyAlignment="1">
      <alignment horizontal="right" shrinkToFit="1"/>
    </xf>
    <xf numFmtId="179" fontId="27" fillId="0" borderId="62" xfId="6" applyNumberFormat="1" applyFont="1" applyFill="1" applyBorder="1" applyAlignment="1">
      <alignment horizontal="right" shrinkToFit="1"/>
    </xf>
    <xf numFmtId="181" fontId="27" fillId="0" borderId="87" xfId="6" applyNumberFormat="1" applyFont="1" applyFill="1" applyBorder="1" applyAlignment="1">
      <alignment horizontal="right" shrinkToFit="1"/>
    </xf>
    <xf numFmtId="179" fontId="27" fillId="0" borderId="88" xfId="6" applyNumberFormat="1" applyFont="1" applyFill="1" applyBorder="1" applyAlignment="1">
      <alignment horizontal="right" shrinkToFit="1"/>
    </xf>
    <xf numFmtId="178" fontId="23" fillId="0" borderId="0" xfId="0" applyNumberFormat="1" applyFont="1" applyFill="1" applyBorder="1" applyAlignment="1">
      <alignment wrapText="1"/>
    </xf>
    <xf numFmtId="179" fontId="16" fillId="0" borderId="0" xfId="6" applyNumberFormat="1" applyFont="1" applyFill="1" applyAlignment="1">
      <alignment horizontal="right" shrinkToFit="1"/>
    </xf>
    <xf numFmtId="179" fontId="16" fillId="0" borderId="0" xfId="6" applyNumberFormat="1" applyFont="1" applyFill="1" applyBorder="1" applyAlignment="1">
      <alignment horizontal="right" shrinkToFit="1"/>
    </xf>
    <xf numFmtId="179" fontId="29" fillId="0" borderId="0" xfId="6" applyNumberFormat="1" applyFont="1" applyFill="1" applyBorder="1" applyAlignment="1">
      <alignment horizontal="right" shrinkToFit="1"/>
    </xf>
    <xf numFmtId="178" fontId="16" fillId="0" borderId="0" xfId="6" applyNumberFormat="1" applyFont="1" applyFill="1"/>
    <xf numFmtId="49" fontId="16" fillId="0" borderId="0" xfId="0" applyNumberFormat="1" applyFont="1" applyFill="1"/>
    <xf numFmtId="181" fontId="24" fillId="0" borderId="31" xfId="6" applyNumberFormat="1" applyFont="1" applyFill="1" applyBorder="1" applyAlignment="1">
      <alignment horizontal="right" shrinkToFit="1"/>
    </xf>
    <xf numFmtId="179" fontId="24" fillId="0" borderId="29" xfId="6" applyNumberFormat="1" applyFont="1" applyFill="1" applyBorder="1" applyAlignment="1">
      <alignment horizontal="right" shrinkToFit="1"/>
    </xf>
    <xf numFmtId="181" fontId="27" fillId="0" borderId="17" xfId="6" applyNumberFormat="1" applyFont="1" applyFill="1" applyBorder="1" applyAlignment="1">
      <alignment horizontal="right" shrinkToFit="1"/>
    </xf>
    <xf numFmtId="181" fontId="27" fillId="0" borderId="31" xfId="6" applyNumberFormat="1" applyFont="1" applyFill="1" applyBorder="1" applyAlignment="1">
      <alignment horizontal="right" shrinkToFit="1"/>
    </xf>
    <xf numFmtId="178" fontId="23" fillId="0" borderId="56" xfId="0" applyNumberFormat="1" applyFont="1" applyFill="1" applyBorder="1" applyAlignment="1">
      <alignment wrapText="1"/>
    </xf>
    <xf numFmtId="178" fontId="23" fillId="0" borderId="89" xfId="0" applyNumberFormat="1" applyFont="1" applyFill="1" applyBorder="1" applyAlignment="1">
      <alignment wrapText="1"/>
    </xf>
    <xf numFmtId="178" fontId="25" fillId="0" borderId="20" xfId="0" applyNumberFormat="1" applyFont="1" applyFill="1" applyBorder="1" applyAlignment="1">
      <alignment wrapText="1"/>
    </xf>
    <xf numFmtId="179" fontId="24" fillId="0" borderId="34" xfId="6" applyNumberFormat="1" applyFont="1" applyFill="1" applyBorder="1" applyAlignment="1">
      <alignment horizontal="right" shrinkToFit="1"/>
    </xf>
    <xf numFmtId="179" fontId="24" fillId="0" borderId="13" xfId="6" applyNumberFormat="1" applyFont="1" applyFill="1" applyBorder="1" applyAlignment="1">
      <alignment horizontal="right" shrinkToFit="1"/>
    </xf>
    <xf numFmtId="179" fontId="24" fillId="0" borderId="72" xfId="6" applyNumberFormat="1" applyFont="1" applyFill="1" applyBorder="1" applyAlignment="1">
      <alignment horizontal="right" shrinkToFit="1"/>
    </xf>
    <xf numFmtId="179" fontId="24" fillId="0" borderId="42" xfId="6" applyNumberFormat="1" applyFont="1" applyFill="1" applyBorder="1" applyAlignment="1">
      <alignment horizontal="right" shrinkToFit="1"/>
    </xf>
    <xf numFmtId="0" fontId="39" fillId="0" borderId="0" xfId="0" applyFont="1" applyFill="1" applyBorder="1" applyAlignment="1">
      <alignment horizontal="left" vertical="center"/>
    </xf>
    <xf numFmtId="0" fontId="39" fillId="0" borderId="0" xfId="0" applyFont="1" applyFill="1" applyBorder="1" applyAlignment="1">
      <alignment horizontal="left" vertical="center" shrinkToFit="1"/>
    </xf>
    <xf numFmtId="179" fontId="41" fillId="0" borderId="0" xfId="0" applyNumberFormat="1" applyFont="1" applyFill="1" applyBorder="1" applyAlignment="1">
      <alignment horizontal="left" vertical="center" shrinkToFit="1"/>
    </xf>
    <xf numFmtId="179" fontId="18" fillId="0" borderId="0" xfId="6" applyNumberFormat="1" applyFont="1" applyFill="1" applyBorder="1"/>
    <xf numFmtId="179" fontId="18" fillId="0" borderId="0" xfId="0" applyNumberFormat="1" applyFont="1" applyFill="1" applyBorder="1" applyAlignment="1">
      <alignment horizontal="right"/>
    </xf>
    <xf numFmtId="179" fontId="41" fillId="0" borderId="0" xfId="0" applyNumberFormat="1" applyFont="1" applyFill="1" applyBorder="1" applyAlignment="1">
      <alignment horizontal="right"/>
    </xf>
    <xf numFmtId="0" fontId="18" fillId="0" borderId="0" xfId="0" applyFont="1" applyFill="1" applyBorder="1"/>
    <xf numFmtId="49" fontId="18" fillId="0" borderId="0" xfId="0" applyNumberFormat="1" applyFont="1" applyFill="1" applyAlignment="1">
      <alignment horizontal="center"/>
    </xf>
    <xf numFmtId="49" fontId="18" fillId="0" borderId="4" xfId="0" applyNumberFormat="1" applyFont="1" applyFill="1" applyBorder="1" applyAlignment="1">
      <alignment horizontal="left" wrapText="1" shrinkToFit="1"/>
    </xf>
    <xf numFmtId="179" fontId="41" fillId="0" borderId="2" xfId="0" applyNumberFormat="1" applyFont="1" applyFill="1" applyBorder="1" applyAlignment="1">
      <alignment horizontal="center" vertical="center"/>
    </xf>
    <xf numFmtId="179" fontId="41" fillId="0" borderId="44" xfId="0" applyNumberFormat="1" applyFont="1" applyFill="1" applyBorder="1" applyAlignment="1">
      <alignment horizontal="center" vertical="center"/>
    </xf>
    <xf numFmtId="49" fontId="41" fillId="0" borderId="9" xfId="0" applyNumberFormat="1" applyFont="1" applyFill="1" applyBorder="1" applyAlignment="1">
      <alignment horizontal="center" vertical="center"/>
    </xf>
    <xf numFmtId="49" fontId="41" fillId="0" borderId="2" xfId="0" applyNumberFormat="1" applyFont="1" applyFill="1" applyBorder="1" applyAlignment="1">
      <alignment horizontal="center" vertical="center"/>
    </xf>
    <xf numFmtId="49" fontId="41" fillId="0" borderId="44" xfId="0" applyNumberFormat="1" applyFont="1" applyFill="1" applyBorder="1" applyAlignment="1">
      <alignment horizontal="center" vertical="center"/>
    </xf>
    <xf numFmtId="49" fontId="18" fillId="0" borderId="0" xfId="0" applyNumberFormat="1" applyFont="1" applyFill="1" applyBorder="1" applyAlignment="1">
      <alignment horizontal="center"/>
    </xf>
    <xf numFmtId="0" fontId="18" fillId="0" borderId="0" xfId="0" applyFont="1" applyFill="1" applyAlignment="1">
      <alignment horizontal="center"/>
    </xf>
    <xf numFmtId="49" fontId="18" fillId="0" borderId="5" xfId="0" applyNumberFormat="1" applyFont="1" applyFill="1" applyBorder="1" applyAlignment="1">
      <alignment horizontal="left" wrapText="1" shrinkToFit="1"/>
    </xf>
    <xf numFmtId="179" fontId="41" fillId="0" borderId="35" xfId="0" applyNumberFormat="1" applyFont="1" applyFill="1" applyBorder="1" applyAlignment="1">
      <alignment horizontal="center" vertical="center"/>
    </xf>
    <xf numFmtId="179" fontId="41" fillId="0" borderId="30" xfId="0" applyNumberFormat="1" applyFont="1" applyFill="1" applyBorder="1" applyAlignment="1">
      <alignment horizontal="center" vertical="center"/>
    </xf>
    <xf numFmtId="179" fontId="41" fillId="0" borderId="36" xfId="0" applyNumberFormat="1" applyFont="1" applyFill="1" applyBorder="1" applyAlignment="1">
      <alignment horizontal="center" vertical="center"/>
    </xf>
    <xf numFmtId="49" fontId="41" fillId="0" borderId="35" xfId="0" applyNumberFormat="1" applyFont="1" applyFill="1" applyBorder="1" applyAlignment="1">
      <alignment horizontal="center" vertical="center"/>
    </xf>
    <xf numFmtId="49" fontId="41" fillId="0" borderId="76" xfId="0" applyNumberFormat="1" applyFont="1" applyFill="1" applyBorder="1" applyAlignment="1">
      <alignment horizontal="center" vertical="center"/>
    </xf>
    <xf numFmtId="49" fontId="41" fillId="0" borderId="30" xfId="0" applyNumberFormat="1" applyFont="1" applyFill="1" applyBorder="1" applyAlignment="1">
      <alignment horizontal="center" vertical="center"/>
    </xf>
    <xf numFmtId="49" fontId="41" fillId="0" borderId="36" xfId="0" applyNumberFormat="1" applyFont="1" applyFill="1" applyBorder="1" applyAlignment="1">
      <alignment horizontal="center" vertical="center"/>
    </xf>
    <xf numFmtId="0" fontId="18" fillId="0" borderId="0" xfId="0" applyFont="1" applyFill="1" applyBorder="1" applyAlignment="1">
      <alignment horizontal="center"/>
    </xf>
    <xf numFmtId="178" fontId="42" fillId="0" borderId="8" xfId="0" applyNumberFormat="1" applyFont="1" applyFill="1" applyBorder="1" applyAlignment="1">
      <alignment wrapText="1"/>
    </xf>
    <xf numFmtId="179" fontId="42" fillId="0" borderId="54" xfId="6" applyNumberFormat="1" applyFont="1" applyFill="1" applyBorder="1" applyAlignment="1">
      <alignment horizontal="right" shrinkToFit="1"/>
    </xf>
    <xf numFmtId="179" fontId="42" fillId="0" borderId="29" xfId="6" applyNumberFormat="1" applyFont="1" applyFill="1" applyBorder="1" applyAlignment="1">
      <alignment horizontal="right" shrinkToFit="1"/>
    </xf>
    <xf numFmtId="179" fontId="42" fillId="0" borderId="16" xfId="6" applyNumberFormat="1" applyFont="1" applyFill="1" applyBorder="1" applyAlignment="1">
      <alignment horizontal="right" shrinkToFit="1"/>
    </xf>
    <xf numFmtId="179" fontId="42" fillId="0" borderId="46" xfId="6" applyNumberFormat="1" applyFont="1" applyFill="1" applyBorder="1" applyAlignment="1">
      <alignment horizontal="right" shrinkToFit="1"/>
    </xf>
    <xf numFmtId="179" fontId="42" fillId="0" borderId="55" xfId="6" applyNumberFormat="1" applyFont="1" applyFill="1" applyBorder="1" applyAlignment="1">
      <alignment horizontal="right" shrinkToFit="1"/>
    </xf>
    <xf numFmtId="179" fontId="42" fillId="0" borderId="66" xfId="6" applyNumberFormat="1" applyFont="1" applyFill="1" applyBorder="1" applyAlignment="1">
      <alignment horizontal="right" shrinkToFit="1"/>
    </xf>
    <xf numFmtId="179" fontId="42" fillId="0" borderId="53" xfId="6" applyNumberFormat="1" applyFont="1" applyFill="1" applyBorder="1" applyAlignment="1">
      <alignment horizontal="right" shrinkToFit="1"/>
    </xf>
    <xf numFmtId="179" fontId="42" fillId="0" borderId="2" xfId="6" applyNumberFormat="1" applyFont="1" applyFill="1" applyBorder="1" applyAlignment="1">
      <alignment horizontal="right" shrinkToFit="1"/>
    </xf>
    <xf numFmtId="179" fontId="42" fillId="0" borderId="30" xfId="6" applyNumberFormat="1" applyFont="1" applyFill="1" applyBorder="1" applyAlignment="1">
      <alignment horizontal="right" shrinkToFit="1"/>
    </xf>
    <xf numFmtId="179" fontId="42" fillId="0" borderId="9" xfId="6" applyNumberFormat="1" applyFont="1" applyFill="1" applyBorder="1" applyAlignment="1">
      <alignment horizontal="right" shrinkToFit="1"/>
    </xf>
    <xf numFmtId="179" fontId="42" fillId="0" borderId="44" xfId="6" applyNumberFormat="1" applyFont="1" applyFill="1" applyBorder="1" applyAlignment="1">
      <alignment horizontal="right" shrinkToFit="1"/>
    </xf>
    <xf numFmtId="179" fontId="42" fillId="0" borderId="35" xfId="6" applyNumberFormat="1" applyFont="1" applyFill="1" applyBorder="1" applyAlignment="1">
      <alignment horizontal="right" shrinkToFit="1"/>
    </xf>
    <xf numFmtId="179" fontId="42" fillId="0" borderId="76" xfId="6" applyNumberFormat="1" applyFont="1" applyFill="1" applyBorder="1" applyAlignment="1">
      <alignment horizontal="right" shrinkToFit="1"/>
    </xf>
    <xf numFmtId="179" fontId="42" fillId="0" borderId="36" xfId="6" applyNumberFormat="1" applyFont="1" applyFill="1" applyBorder="1" applyAlignment="1">
      <alignment horizontal="right" shrinkToFit="1"/>
    </xf>
    <xf numFmtId="178" fontId="41" fillId="0" borderId="12" xfId="0" applyNumberFormat="1" applyFont="1" applyFill="1" applyBorder="1" applyAlignment="1">
      <alignment wrapText="1"/>
    </xf>
    <xf numFmtId="179" fontId="41" fillId="0" borderId="2" xfId="6" applyNumberFormat="1" applyFont="1" applyFill="1" applyBorder="1" applyAlignment="1">
      <alignment horizontal="right" shrinkToFit="1"/>
    </xf>
    <xf numFmtId="179" fontId="41" fillId="0" borderId="29" xfId="6" applyNumberFormat="1" applyFont="1" applyFill="1" applyBorder="1" applyAlignment="1">
      <alignment horizontal="right" shrinkToFit="1"/>
    </xf>
    <xf numFmtId="179" fontId="41" fillId="0" borderId="30" xfId="6" applyNumberFormat="1" applyFont="1" applyFill="1" applyBorder="1" applyAlignment="1">
      <alignment horizontal="right" shrinkToFit="1"/>
    </xf>
    <xf numFmtId="179" fontId="41" fillId="0" borderId="54" xfId="6" applyNumberFormat="1" applyFont="1" applyFill="1" applyBorder="1" applyAlignment="1">
      <alignment horizontal="right" shrinkToFit="1"/>
    </xf>
    <xf numFmtId="179" fontId="41" fillId="0" borderId="9" xfId="6" applyNumberFormat="1" applyFont="1" applyFill="1" applyBorder="1" applyAlignment="1">
      <alignment horizontal="right" shrinkToFit="1"/>
    </xf>
    <xf numFmtId="179" fontId="41" fillId="0" borderId="46" xfId="6" applyNumberFormat="1" applyFont="1" applyFill="1" applyBorder="1" applyAlignment="1">
      <alignment horizontal="right" shrinkToFit="1"/>
    </xf>
    <xf numFmtId="179" fontId="41" fillId="0" borderId="44" xfId="6" applyNumberFormat="1" applyFont="1" applyFill="1" applyBorder="1" applyAlignment="1">
      <alignment horizontal="right" shrinkToFit="1"/>
    </xf>
    <xf numFmtId="179" fontId="41" fillId="0" borderId="35" xfId="6" applyNumberFormat="1" applyFont="1" applyFill="1" applyBorder="1" applyAlignment="1">
      <alignment horizontal="right" shrinkToFit="1"/>
    </xf>
    <xf numFmtId="179" fontId="41" fillId="0" borderId="76" xfId="6" applyNumberFormat="1" applyFont="1" applyFill="1" applyBorder="1" applyAlignment="1">
      <alignment horizontal="right" shrinkToFit="1"/>
    </xf>
    <xf numFmtId="179" fontId="41" fillId="0" borderId="36" xfId="6" applyNumberFormat="1" applyFont="1" applyFill="1" applyBorder="1" applyAlignment="1">
      <alignment horizontal="right" shrinkToFit="1"/>
    </xf>
    <xf numFmtId="178" fontId="42" fillId="0" borderId="12" xfId="0" applyNumberFormat="1" applyFont="1" applyFill="1" applyBorder="1" applyAlignment="1">
      <alignment wrapText="1"/>
    </xf>
    <xf numFmtId="179" fontId="42" fillId="0" borderId="0" xfId="6" applyNumberFormat="1" applyFont="1" applyFill="1" applyBorder="1" applyAlignment="1">
      <alignment horizontal="right" shrinkToFit="1"/>
    </xf>
    <xf numFmtId="179" fontId="42" fillId="0" borderId="31" xfId="6" applyNumberFormat="1" applyFont="1" applyFill="1" applyBorder="1" applyAlignment="1">
      <alignment horizontal="right" shrinkToFit="1"/>
    </xf>
    <xf numFmtId="179" fontId="42" fillId="0" borderId="10" xfId="6" applyNumberFormat="1" applyFont="1" applyFill="1" applyBorder="1" applyAlignment="1">
      <alignment horizontal="right" shrinkToFit="1"/>
    </xf>
    <xf numFmtId="179" fontId="42" fillId="0" borderId="50" xfId="6" applyNumberFormat="1" applyFont="1" applyFill="1" applyBorder="1" applyAlignment="1">
      <alignment horizontal="right" shrinkToFit="1"/>
    </xf>
    <xf numFmtId="179" fontId="42" fillId="0" borderId="58" xfId="6" applyNumberFormat="1" applyFont="1" applyFill="1" applyBorder="1" applyAlignment="1">
      <alignment horizontal="right" shrinkToFit="1"/>
    </xf>
    <xf numFmtId="179" fontId="42" fillId="0" borderId="71" xfId="6" applyNumberFormat="1" applyFont="1" applyFill="1" applyBorder="1" applyAlignment="1">
      <alignment horizontal="right" shrinkToFit="1"/>
    </xf>
    <xf numFmtId="179" fontId="42" fillId="0" borderId="40" xfId="6" applyNumberFormat="1" applyFont="1" applyFill="1" applyBorder="1" applyAlignment="1">
      <alignment horizontal="right" shrinkToFit="1"/>
    </xf>
    <xf numFmtId="178" fontId="41" fillId="0" borderId="23" xfId="0" applyNumberFormat="1" applyFont="1" applyFill="1" applyBorder="1" applyAlignment="1">
      <alignment horizontal="left" wrapText="1"/>
    </xf>
    <xf numFmtId="179" fontId="45" fillId="0" borderId="0" xfId="6" applyNumberFormat="1" applyFont="1" applyFill="1" applyBorder="1" applyAlignment="1">
      <alignment horizontal="right" shrinkToFit="1"/>
    </xf>
    <xf numFmtId="179" fontId="45" fillId="0" borderId="25" xfId="6" applyNumberFormat="1" applyFont="1" applyFill="1" applyBorder="1" applyAlignment="1">
      <alignment horizontal="right" shrinkToFit="1"/>
    </xf>
    <xf numFmtId="179" fontId="45" fillId="0" borderId="31" xfId="6" applyNumberFormat="1" applyFont="1" applyFill="1" applyBorder="1" applyAlignment="1">
      <alignment horizontal="right" shrinkToFit="1"/>
    </xf>
    <xf numFmtId="179" fontId="45" fillId="0" borderId="60" xfId="6" applyNumberFormat="1" applyFont="1" applyFill="1" applyBorder="1" applyAlignment="1">
      <alignment horizontal="right" shrinkToFit="1"/>
    </xf>
    <xf numFmtId="179" fontId="45" fillId="0" borderId="10" xfId="6" applyNumberFormat="1" applyFont="1" applyFill="1" applyBorder="1" applyAlignment="1">
      <alignment horizontal="right" shrinkToFit="1"/>
    </xf>
    <xf numFmtId="179" fontId="45" fillId="0" borderId="50" xfId="6" applyNumberFormat="1" applyFont="1" applyFill="1" applyBorder="1" applyAlignment="1">
      <alignment horizontal="right" shrinkToFit="1"/>
    </xf>
    <xf numFmtId="179" fontId="45" fillId="0" borderId="58" xfId="6" applyNumberFormat="1" applyFont="1" applyFill="1" applyBorder="1" applyAlignment="1">
      <alignment horizontal="right" shrinkToFit="1"/>
    </xf>
    <xf numFmtId="179" fontId="45" fillId="0" borderId="71" xfId="6" applyNumberFormat="1" applyFont="1" applyFill="1" applyBorder="1" applyAlignment="1">
      <alignment horizontal="right" shrinkToFit="1"/>
    </xf>
    <xf numFmtId="179" fontId="45" fillId="0" borderId="40" xfId="6" applyNumberFormat="1" applyFont="1" applyFill="1" applyBorder="1" applyAlignment="1">
      <alignment horizontal="right" shrinkToFit="1"/>
    </xf>
    <xf numFmtId="178" fontId="41" fillId="0" borderId="6" xfId="0" applyNumberFormat="1" applyFont="1" applyFill="1" applyBorder="1" applyAlignment="1">
      <alignment wrapText="1"/>
    </xf>
    <xf numFmtId="179" fontId="45" fillId="0" borderId="18" xfId="6" applyNumberFormat="1" applyFont="1" applyFill="1" applyBorder="1" applyAlignment="1">
      <alignment horizontal="right" shrinkToFit="1"/>
    </xf>
    <xf numFmtId="179" fontId="45" fillId="0" borderId="83" xfId="6" applyNumberFormat="1" applyFont="1" applyFill="1" applyBorder="1" applyAlignment="1">
      <alignment horizontal="right" shrinkToFit="1"/>
    </xf>
    <xf numFmtId="179" fontId="45" fillId="0" borderId="26" xfId="6" applyNumberFormat="1" applyFont="1" applyFill="1" applyBorder="1" applyAlignment="1">
      <alignment horizontal="right" shrinkToFit="1"/>
    </xf>
    <xf numFmtId="179" fontId="45" fillId="0" borderId="45" xfId="6" applyNumberFormat="1" applyFont="1" applyFill="1" applyBorder="1" applyAlignment="1">
      <alignment horizontal="right" shrinkToFit="1"/>
    </xf>
    <xf numFmtId="179" fontId="45" fillId="0" borderId="14" xfId="6" applyNumberFormat="1" applyFont="1" applyFill="1" applyBorder="1" applyAlignment="1">
      <alignment horizontal="right" shrinkToFit="1"/>
    </xf>
    <xf numFmtId="179" fontId="45" fillId="0" borderId="27" xfId="6" applyNumberFormat="1" applyFont="1" applyFill="1" applyBorder="1" applyAlignment="1">
      <alignment horizontal="right" shrinkToFit="1"/>
    </xf>
    <xf numFmtId="179" fontId="45" fillId="0" borderId="56" xfId="6" applyNumberFormat="1" applyFont="1" applyFill="1" applyBorder="1" applyAlignment="1">
      <alignment horizontal="right" shrinkToFit="1"/>
    </xf>
    <xf numFmtId="179" fontId="45" fillId="0" borderId="67" xfId="6" applyNumberFormat="1" applyFont="1" applyFill="1" applyBorder="1" applyAlignment="1">
      <alignment horizontal="right" shrinkToFit="1"/>
    </xf>
    <xf numFmtId="178" fontId="41" fillId="0" borderId="63" xfId="0" applyNumberFormat="1" applyFont="1" applyFill="1" applyBorder="1" applyAlignment="1">
      <alignment wrapText="1"/>
    </xf>
    <xf numFmtId="179" fontId="42" fillId="0" borderId="62" xfId="6" applyNumberFormat="1" applyFont="1" applyFill="1" applyBorder="1" applyAlignment="1">
      <alignment horizontal="right" shrinkToFit="1"/>
    </xf>
    <xf numFmtId="179" fontId="42" fillId="0" borderId="83" xfId="6" applyNumberFormat="1" applyFont="1" applyFill="1" applyBorder="1" applyAlignment="1">
      <alignment horizontal="right" shrinkToFit="1"/>
    </xf>
    <xf numFmtId="178" fontId="41" fillId="0" borderId="23" xfId="0" applyNumberFormat="1" applyFont="1" applyFill="1" applyBorder="1" applyAlignment="1">
      <alignment wrapText="1"/>
    </xf>
    <xf numFmtId="178" fontId="41" fillId="0" borderId="7" xfId="0" applyNumberFormat="1" applyFont="1" applyFill="1" applyBorder="1" applyAlignment="1">
      <alignment wrapText="1"/>
    </xf>
    <xf numFmtId="179" fontId="45" fillId="0" borderId="48" xfId="6" applyNumberFormat="1" applyFont="1" applyFill="1" applyBorder="1" applyAlignment="1">
      <alignment horizontal="right" shrinkToFit="1"/>
    </xf>
    <xf numFmtId="178" fontId="41" fillId="0" borderId="4" xfId="0" applyNumberFormat="1" applyFont="1" applyFill="1" applyBorder="1" applyAlignment="1">
      <alignment wrapText="1"/>
    </xf>
    <xf numFmtId="179" fontId="41" fillId="0" borderId="16" xfId="6" applyNumberFormat="1" applyFont="1" applyFill="1" applyBorder="1" applyAlignment="1">
      <alignment horizontal="right" shrinkToFit="1"/>
    </xf>
    <xf numFmtId="179" fontId="41" fillId="0" borderId="55" xfId="6" applyNumberFormat="1" applyFont="1" applyFill="1" applyBorder="1" applyAlignment="1">
      <alignment horizontal="right" shrinkToFit="1"/>
    </xf>
    <xf numFmtId="179" fontId="45" fillId="0" borderId="16" xfId="6" applyNumberFormat="1" applyFont="1" applyFill="1" applyBorder="1" applyAlignment="1">
      <alignment horizontal="right" shrinkToFit="1"/>
    </xf>
    <xf numFmtId="179" fontId="45" fillId="0" borderId="29" xfId="6" applyNumberFormat="1" applyFont="1" applyFill="1" applyBorder="1" applyAlignment="1">
      <alignment horizontal="right" shrinkToFit="1"/>
    </xf>
    <xf numFmtId="179" fontId="45" fillId="0" borderId="46" xfId="6" quotePrefix="1" applyNumberFormat="1" applyFont="1" applyFill="1" applyBorder="1" applyAlignment="1">
      <alignment horizontal="right" shrinkToFit="1"/>
    </xf>
    <xf numFmtId="179" fontId="45" fillId="0" borderId="55" xfId="6" quotePrefix="1" applyNumberFormat="1" applyFont="1" applyFill="1" applyBorder="1" applyAlignment="1">
      <alignment horizontal="right" shrinkToFit="1"/>
    </xf>
    <xf numFmtId="179" fontId="45" fillId="0" borderId="66" xfId="6" quotePrefix="1" applyNumberFormat="1" applyFont="1" applyFill="1" applyBorder="1" applyAlignment="1">
      <alignment horizontal="right" shrinkToFit="1"/>
    </xf>
    <xf numFmtId="179" fontId="45" fillId="0" borderId="29" xfId="6" quotePrefix="1" applyNumberFormat="1" applyFont="1" applyFill="1" applyBorder="1" applyAlignment="1">
      <alignment horizontal="right" shrinkToFit="1"/>
    </xf>
    <xf numFmtId="179" fontId="45" fillId="0" borderId="16" xfId="6" quotePrefix="1" applyNumberFormat="1" applyFont="1" applyFill="1" applyBorder="1" applyAlignment="1">
      <alignment horizontal="right" shrinkToFit="1"/>
    </xf>
    <xf numFmtId="179" fontId="45" fillId="0" borderId="54" xfId="6" quotePrefix="1" applyNumberFormat="1" applyFont="1" applyFill="1" applyBorder="1" applyAlignment="1">
      <alignment horizontal="right" shrinkToFit="1"/>
    </xf>
    <xf numFmtId="179" fontId="45" fillId="0" borderId="66" xfId="6" applyNumberFormat="1" applyFont="1" applyFill="1" applyBorder="1" applyAlignment="1">
      <alignment horizontal="right" shrinkToFit="1"/>
    </xf>
    <xf numFmtId="179" fontId="45" fillId="0" borderId="53" xfId="6" applyNumberFormat="1" applyFont="1" applyFill="1" applyBorder="1" applyAlignment="1">
      <alignment horizontal="right" shrinkToFit="1"/>
    </xf>
    <xf numFmtId="179" fontId="45" fillId="0" borderId="53" xfId="6" quotePrefix="1" applyNumberFormat="1" applyFont="1" applyFill="1" applyBorder="1" applyAlignment="1">
      <alignment horizontal="right" shrinkToFit="1"/>
    </xf>
    <xf numFmtId="179" fontId="41" fillId="0" borderId="14" xfId="6" applyNumberFormat="1" applyFont="1" applyFill="1" applyBorder="1" applyAlignment="1">
      <alignment horizontal="right" shrinkToFit="1"/>
    </xf>
    <xf numFmtId="179" fontId="41" fillId="0" borderId="26" xfId="6" applyNumberFormat="1" applyFont="1" applyFill="1" applyBorder="1" applyAlignment="1">
      <alignment horizontal="right" shrinkToFit="1"/>
    </xf>
    <xf numFmtId="179" fontId="41" fillId="0" borderId="45" xfId="6" applyNumberFormat="1" applyFont="1" applyFill="1" applyBorder="1" applyAlignment="1">
      <alignment horizontal="right" shrinkToFit="1"/>
    </xf>
    <xf numFmtId="179" fontId="41" fillId="0" borderId="27" xfId="6" applyNumberFormat="1" applyFont="1" applyFill="1" applyBorder="1" applyAlignment="1">
      <alignment horizontal="right" shrinkToFit="1"/>
    </xf>
    <xf numFmtId="179" fontId="41" fillId="0" borderId="56" xfId="6" applyNumberFormat="1" applyFont="1" applyFill="1" applyBorder="1" applyAlignment="1">
      <alignment horizontal="right" shrinkToFit="1"/>
    </xf>
    <xf numFmtId="179" fontId="41" fillId="0" borderId="18" xfId="6" applyNumberFormat="1" applyFont="1" applyFill="1" applyBorder="1" applyAlignment="1">
      <alignment horizontal="right" shrinkToFit="1"/>
    </xf>
    <xf numFmtId="179" fontId="45" fillId="0" borderId="27" xfId="6" quotePrefix="1" applyNumberFormat="1" applyFont="1" applyFill="1" applyBorder="1" applyAlignment="1">
      <alignment horizontal="right" shrinkToFit="1"/>
    </xf>
    <xf numFmtId="179" fontId="45" fillId="0" borderId="56" xfId="6" quotePrefix="1" applyNumberFormat="1" applyFont="1" applyFill="1" applyBorder="1" applyAlignment="1">
      <alignment horizontal="right" shrinkToFit="1"/>
    </xf>
    <xf numFmtId="179" fontId="45" fillId="0" borderId="67" xfId="6" quotePrefix="1" applyNumberFormat="1" applyFont="1" applyFill="1" applyBorder="1" applyAlignment="1">
      <alignment horizontal="right" shrinkToFit="1"/>
    </xf>
    <xf numFmtId="179" fontId="45" fillId="0" borderId="26" xfId="6" quotePrefix="1" applyNumberFormat="1" applyFont="1" applyFill="1" applyBorder="1" applyAlignment="1">
      <alignment horizontal="right" shrinkToFit="1"/>
    </xf>
    <xf numFmtId="179" fontId="45" fillId="0" borderId="14" xfId="6" quotePrefix="1" applyNumberFormat="1" applyFont="1" applyFill="1" applyBorder="1" applyAlignment="1">
      <alignment horizontal="right" shrinkToFit="1"/>
    </xf>
    <xf numFmtId="179" fontId="45" fillId="0" borderId="18" xfId="6" quotePrefix="1" applyNumberFormat="1" applyFont="1" applyFill="1" applyBorder="1" applyAlignment="1">
      <alignment horizontal="right" shrinkToFit="1"/>
    </xf>
    <xf numFmtId="179" fontId="45" fillId="0" borderId="45" xfId="6" quotePrefix="1" applyNumberFormat="1" applyFont="1" applyFill="1" applyBorder="1" applyAlignment="1">
      <alignment horizontal="right" shrinkToFit="1"/>
    </xf>
    <xf numFmtId="178" fontId="42" fillId="0" borderId="5" xfId="0" applyNumberFormat="1" applyFont="1" applyFill="1" applyBorder="1" applyAlignment="1">
      <alignment wrapText="1"/>
    </xf>
    <xf numFmtId="179" fontId="42" fillId="0" borderId="11" xfId="6" applyNumberFormat="1" applyFont="1" applyFill="1" applyBorder="1" applyAlignment="1">
      <alignment horizontal="right" shrinkToFit="1"/>
    </xf>
    <xf numFmtId="179" fontId="42" fillId="0" borderId="85" xfId="6" applyNumberFormat="1" applyFont="1" applyFill="1" applyBorder="1" applyAlignment="1">
      <alignment horizontal="right" shrinkToFit="1"/>
    </xf>
    <xf numFmtId="179" fontId="42" fillId="0" borderId="84" xfId="6" applyNumberFormat="1" applyFont="1" applyFill="1" applyBorder="1" applyAlignment="1">
      <alignment horizontal="right" shrinkToFit="1"/>
    </xf>
    <xf numFmtId="179" fontId="42" fillId="0" borderId="90" xfId="6" applyNumberFormat="1" applyFont="1" applyFill="1" applyBorder="1" applyAlignment="1">
      <alignment horizontal="right" shrinkToFit="1"/>
    </xf>
    <xf numFmtId="179" fontId="42" fillId="0" borderId="3" xfId="6" applyNumberFormat="1" applyFont="1" applyFill="1" applyBorder="1" applyAlignment="1">
      <alignment horizontal="right" shrinkToFit="1"/>
    </xf>
    <xf numFmtId="179" fontId="42" fillId="0" borderId="78" xfId="6" applyNumberFormat="1" applyFont="1" applyFill="1" applyBorder="1" applyAlignment="1">
      <alignment horizontal="right" shrinkToFit="1"/>
    </xf>
    <xf numFmtId="179" fontId="42" fillId="0" borderId="68" xfId="6" applyNumberFormat="1" applyFont="1" applyFill="1" applyBorder="1" applyAlignment="1">
      <alignment horizontal="right" shrinkToFit="1"/>
    </xf>
    <xf numFmtId="179" fontId="42" fillId="0" borderId="30" xfId="6" quotePrefix="1" applyNumberFormat="1" applyFont="1" applyFill="1" applyBorder="1" applyAlignment="1">
      <alignment horizontal="right" shrinkToFit="1"/>
    </xf>
    <xf numFmtId="179" fontId="42" fillId="0" borderId="44" xfId="6" quotePrefix="1" applyNumberFormat="1" applyFont="1" applyFill="1" applyBorder="1" applyAlignment="1">
      <alignment horizontal="right" shrinkToFit="1"/>
    </xf>
    <xf numFmtId="179" fontId="42" fillId="0" borderId="35" xfId="6" quotePrefix="1" applyNumberFormat="1" applyFont="1" applyFill="1" applyBorder="1" applyAlignment="1">
      <alignment horizontal="right" shrinkToFit="1"/>
    </xf>
    <xf numFmtId="179" fontId="42" fillId="0" borderId="76" xfId="6" quotePrefix="1" applyNumberFormat="1" applyFont="1" applyFill="1" applyBorder="1" applyAlignment="1">
      <alignment horizontal="right" shrinkToFit="1"/>
    </xf>
    <xf numFmtId="179" fontId="42" fillId="0" borderId="9" xfId="6" quotePrefix="1" applyNumberFormat="1" applyFont="1" applyFill="1" applyBorder="1" applyAlignment="1">
      <alignment horizontal="right" shrinkToFit="1"/>
    </xf>
    <xf numFmtId="179" fontId="42" fillId="0" borderId="2" xfId="6" quotePrefix="1" applyNumberFormat="1" applyFont="1" applyFill="1" applyBorder="1" applyAlignment="1">
      <alignment horizontal="right" shrinkToFit="1"/>
    </xf>
    <xf numFmtId="179" fontId="42" fillId="0" borderId="36" xfId="6" quotePrefix="1" applyNumberFormat="1" applyFont="1" applyFill="1" applyBorder="1" applyAlignment="1">
      <alignment horizontal="right" shrinkToFit="1"/>
    </xf>
    <xf numFmtId="179" fontId="41" fillId="0" borderId="91" xfId="6" applyNumberFormat="1" applyFont="1" applyFill="1" applyBorder="1" applyAlignment="1">
      <alignment horizontal="right" shrinkToFit="1"/>
    </xf>
    <xf numFmtId="179" fontId="41" fillId="0" borderId="37" xfId="6" applyNumberFormat="1" applyFont="1" applyFill="1" applyBorder="1" applyAlignment="1">
      <alignment horizontal="right" shrinkToFit="1"/>
    </xf>
    <xf numFmtId="179" fontId="45" fillId="0" borderId="38" xfId="6" applyNumberFormat="1" applyFont="1" applyFill="1" applyBorder="1" applyAlignment="1">
      <alignment horizontal="right" shrinkToFit="1"/>
    </xf>
    <xf numFmtId="179" fontId="41" fillId="0" borderId="80" xfId="6" applyNumberFormat="1" applyFont="1" applyFill="1" applyBorder="1" applyAlignment="1">
      <alignment horizontal="right" shrinkToFit="1"/>
    </xf>
    <xf numFmtId="179" fontId="41" fillId="0" borderId="92" xfId="6" applyNumberFormat="1" applyFont="1" applyFill="1" applyBorder="1" applyAlignment="1">
      <alignment horizontal="right" shrinkToFit="1"/>
    </xf>
    <xf numFmtId="179" fontId="41" fillId="0" borderId="58" xfId="6" applyNumberFormat="1" applyFont="1" applyFill="1" applyBorder="1" applyAlignment="1">
      <alignment horizontal="right" shrinkToFit="1"/>
    </xf>
    <xf numFmtId="179" fontId="41" fillId="0" borderId="31" xfId="6" applyNumberFormat="1" applyFont="1" applyFill="1" applyBorder="1" applyAlignment="1">
      <alignment horizontal="right" shrinkToFit="1"/>
    </xf>
    <xf numFmtId="179" fontId="41" fillId="0" borderId="0" xfId="6" applyNumberFormat="1" applyFont="1" applyFill="1" applyBorder="1" applyAlignment="1">
      <alignment horizontal="right" shrinkToFit="1"/>
    </xf>
    <xf numFmtId="179" fontId="41" fillId="0" borderId="10" xfId="6" applyNumberFormat="1" applyFont="1" applyFill="1" applyBorder="1" applyAlignment="1">
      <alignment horizontal="right" shrinkToFit="1"/>
    </xf>
    <xf numFmtId="179" fontId="41" fillId="0" borderId="50" xfId="6" applyNumberFormat="1" applyFont="1" applyFill="1" applyBorder="1" applyAlignment="1">
      <alignment horizontal="right" shrinkToFit="1"/>
    </xf>
    <xf numFmtId="179" fontId="41" fillId="0" borderId="71" xfId="6" applyNumberFormat="1" applyFont="1" applyFill="1" applyBorder="1" applyAlignment="1">
      <alignment horizontal="right" shrinkToFit="1"/>
    </xf>
    <xf numFmtId="179" fontId="41" fillId="0" borderId="81" xfId="6" applyNumberFormat="1" applyFont="1" applyFill="1" applyBorder="1" applyAlignment="1">
      <alignment horizontal="right" shrinkToFit="1"/>
    </xf>
    <xf numFmtId="179" fontId="41" fillId="0" borderId="38" xfId="6" applyNumberFormat="1" applyFont="1" applyFill="1" applyBorder="1" applyAlignment="1">
      <alignment horizontal="right" shrinkToFit="1"/>
    </xf>
    <xf numFmtId="179" fontId="41" fillId="0" borderId="40" xfId="6" applyNumberFormat="1" applyFont="1" applyFill="1" applyBorder="1" applyAlignment="1">
      <alignment horizontal="right" shrinkToFit="1"/>
    </xf>
    <xf numFmtId="178" fontId="41" fillId="0" borderId="93" xfId="0" applyNumberFormat="1" applyFont="1" applyFill="1" applyBorder="1" applyAlignment="1">
      <alignment horizontal="left" wrapText="1"/>
    </xf>
    <xf numFmtId="179" fontId="41" fillId="0" borderId="32" xfId="6" applyNumberFormat="1" applyFont="1" applyFill="1" applyBorder="1" applyAlignment="1">
      <alignment horizontal="right" shrinkToFit="1"/>
    </xf>
    <xf numFmtId="179" fontId="41" fillId="0" borderId="89" xfId="6" applyNumberFormat="1" applyFont="1" applyFill="1" applyBorder="1" applyAlignment="1">
      <alignment horizontal="right" shrinkToFit="1"/>
    </xf>
    <xf numFmtId="179" fontId="41" fillId="0" borderId="83" xfId="6" applyNumberFormat="1" applyFont="1" applyFill="1" applyBorder="1" applyAlignment="1">
      <alignment horizontal="right" shrinkToFit="1"/>
    </xf>
    <xf numFmtId="179" fontId="41" fillId="0" borderId="65" xfId="6" applyNumberFormat="1" applyFont="1" applyFill="1" applyBorder="1" applyAlignment="1">
      <alignment horizontal="right" shrinkToFit="1"/>
    </xf>
    <xf numFmtId="179" fontId="41" fillId="0" borderId="63" xfId="6" applyNumberFormat="1" applyFont="1" applyFill="1" applyBorder="1" applyAlignment="1">
      <alignment horizontal="right" shrinkToFit="1"/>
    </xf>
    <xf numFmtId="179" fontId="41" fillId="0" borderId="94" xfId="6" applyNumberFormat="1" applyFont="1" applyFill="1" applyBorder="1" applyAlignment="1">
      <alignment horizontal="right" shrinkToFit="1"/>
    </xf>
    <xf numFmtId="179" fontId="41" fillId="0" borderId="79" xfId="6" applyNumberFormat="1" applyFont="1" applyFill="1" applyBorder="1" applyAlignment="1">
      <alignment horizontal="right" shrinkToFit="1"/>
    </xf>
    <xf numFmtId="179" fontId="41" fillId="0" borderId="62" xfId="6" applyNumberFormat="1" applyFont="1" applyFill="1" applyBorder="1" applyAlignment="1">
      <alignment horizontal="right" shrinkToFit="1"/>
    </xf>
    <xf numFmtId="178" fontId="42" fillId="0" borderId="8" xfId="0" applyNumberFormat="1" applyFont="1" applyFill="1" applyBorder="1" applyAlignment="1">
      <alignment horizontal="left" wrapText="1"/>
    </xf>
    <xf numFmtId="178" fontId="41" fillId="0" borderId="12" xfId="0" applyNumberFormat="1" applyFont="1" applyFill="1" applyBorder="1" applyAlignment="1">
      <alignment horizontal="left" wrapText="1"/>
    </xf>
    <xf numFmtId="179" fontId="41" fillId="0" borderId="33" xfId="6" applyNumberFormat="1" applyFont="1" applyFill="1" applyBorder="1" applyAlignment="1">
      <alignment horizontal="right" shrinkToFit="1"/>
    </xf>
    <xf numFmtId="179" fontId="41" fillId="0" borderId="61" xfId="6" applyNumberFormat="1" applyFont="1" applyFill="1" applyBorder="1" applyAlignment="1">
      <alignment horizontal="right" shrinkToFit="1"/>
    </xf>
    <xf numFmtId="178" fontId="42" fillId="0" borderId="21" xfId="0" applyNumberFormat="1" applyFont="1" applyFill="1" applyBorder="1" applyAlignment="1">
      <alignment horizontal="left" wrapText="1"/>
    </xf>
    <xf numFmtId="179" fontId="42" fillId="0" borderId="20" xfId="6" applyNumberFormat="1" applyFont="1" applyFill="1" applyBorder="1" applyAlignment="1">
      <alignment horizontal="right" shrinkToFit="1"/>
    </xf>
    <xf numFmtId="179" fontId="42" fillId="0" borderId="34" xfId="6" applyNumberFormat="1" applyFont="1" applyFill="1" applyBorder="1" applyAlignment="1">
      <alignment horizontal="right" shrinkToFit="1"/>
    </xf>
    <xf numFmtId="179" fontId="42" fillId="0" borderId="13" xfId="6" applyNumberFormat="1" applyFont="1" applyFill="1" applyBorder="1" applyAlignment="1">
      <alignment horizontal="right" shrinkToFit="1"/>
    </xf>
    <xf numFmtId="179" fontId="42" fillId="0" borderId="51" xfId="6" applyNumberFormat="1" applyFont="1" applyFill="1" applyBorder="1" applyAlignment="1">
      <alignment horizontal="right" shrinkToFit="1"/>
    </xf>
    <xf numFmtId="179" fontId="42" fillId="0" borderId="57" xfId="6" applyNumberFormat="1" applyFont="1" applyFill="1" applyBorder="1" applyAlignment="1">
      <alignment horizontal="right" shrinkToFit="1"/>
    </xf>
    <xf numFmtId="179" fontId="42" fillId="0" borderId="72" xfId="6" applyNumberFormat="1" applyFont="1" applyFill="1" applyBorder="1" applyAlignment="1">
      <alignment horizontal="right" shrinkToFit="1"/>
    </xf>
    <xf numFmtId="179" fontId="42" fillId="0" borderId="42" xfId="6" applyNumberFormat="1" applyFont="1" applyFill="1" applyBorder="1" applyAlignment="1">
      <alignment horizontal="right" shrinkToFit="1"/>
    </xf>
    <xf numFmtId="179" fontId="41" fillId="0" borderId="0" xfId="0" applyNumberFormat="1" applyFont="1" applyFill="1" applyBorder="1" applyAlignment="1">
      <alignment horizontal="left" shrinkToFit="1"/>
    </xf>
    <xf numFmtId="0" fontId="5" fillId="0" borderId="0" xfId="0" applyNumberFormat="1" applyFont="1" applyFill="1" applyBorder="1" applyAlignment="1">
      <alignment vertical="center"/>
    </xf>
    <xf numFmtId="3" fontId="18" fillId="0" borderId="0" xfId="0" applyNumberFormat="1" applyFont="1" applyFill="1" applyBorder="1"/>
    <xf numFmtId="0" fontId="29" fillId="0" borderId="0" xfId="0" applyFont="1" applyFill="1" applyBorder="1" applyAlignment="1">
      <alignment horizontal="left"/>
    </xf>
    <xf numFmtId="179" fontId="41" fillId="0" borderId="0" xfId="0" applyNumberFormat="1" applyFont="1" applyFill="1" applyBorder="1" applyAlignment="1">
      <alignment horizontal="left"/>
    </xf>
    <xf numFmtId="179" fontId="29" fillId="0" borderId="0" xfId="0" applyNumberFormat="1" applyFont="1" applyFill="1" applyBorder="1" applyAlignment="1"/>
    <xf numFmtId="179" fontId="18" fillId="0" borderId="0" xfId="0" applyNumberFormat="1" applyFont="1" applyFill="1" applyBorder="1" applyAlignment="1"/>
    <xf numFmtId="179" fontId="18" fillId="0" borderId="0" xfId="0" applyNumberFormat="1" applyFont="1" applyFill="1" applyAlignment="1"/>
    <xf numFmtId="0" fontId="18" fillId="0" borderId="0" xfId="0" applyFont="1" applyFill="1" applyBorder="1" applyAlignment="1"/>
    <xf numFmtId="0" fontId="18" fillId="0" borderId="0" xfId="0" applyFont="1" applyFill="1" applyAlignment="1"/>
    <xf numFmtId="179" fontId="16" fillId="0" borderId="0" xfId="6" applyNumberFormat="1" applyFont="1" applyFill="1" applyAlignment="1">
      <alignment horizontal="right"/>
    </xf>
    <xf numFmtId="176" fontId="16" fillId="0" borderId="0" xfId="6" applyNumberFormat="1" applyFont="1" applyFill="1"/>
    <xf numFmtId="0" fontId="18" fillId="0" borderId="0" xfId="0" applyFont="1" applyFill="1" applyBorder="1" applyAlignment="1">
      <alignment horizontal="left" shrinkToFit="1"/>
    </xf>
    <xf numFmtId="179" fontId="18" fillId="0" borderId="0" xfId="0" applyNumberFormat="1" applyFont="1" applyFill="1"/>
    <xf numFmtId="179" fontId="18" fillId="0" borderId="30" xfId="0" applyNumberFormat="1" applyFont="1" applyFill="1" applyBorder="1" applyAlignment="1">
      <alignment horizontal="center" vertical="center" wrapText="1" shrinkToFit="1"/>
    </xf>
    <xf numFmtId="179" fontId="18" fillId="0" borderId="30" xfId="0" applyNumberFormat="1" applyFont="1" applyFill="1" applyBorder="1" applyAlignment="1">
      <alignment horizontal="center" vertical="center" shrinkToFit="1"/>
    </xf>
    <xf numFmtId="49" fontId="18" fillId="0" borderId="2" xfId="0" applyNumberFormat="1" applyFont="1" applyFill="1" applyBorder="1" applyAlignment="1">
      <alignment horizontal="center" vertical="center" wrapText="1" shrinkToFit="1"/>
    </xf>
    <xf numFmtId="179" fontId="24" fillId="0" borderId="54" xfId="6" applyNumberFormat="1" applyFont="1" applyFill="1" applyBorder="1"/>
    <xf numFmtId="181" fontId="18" fillId="0" borderId="25" xfId="6" applyNumberFormat="1" applyFont="1" applyFill="1" applyBorder="1" applyAlignment="1">
      <alignment horizontal="right"/>
    </xf>
    <xf numFmtId="179" fontId="18" fillId="0" borderId="25" xfId="6" applyNumberFormat="1" applyFont="1" applyFill="1" applyBorder="1" applyAlignment="1">
      <alignment horizontal="right"/>
    </xf>
    <xf numFmtId="179" fontId="18" fillId="0" borderId="17" xfId="6" applyNumberFormat="1" applyFont="1" applyFill="1" applyBorder="1" applyAlignment="1">
      <alignment horizontal="right"/>
    </xf>
    <xf numFmtId="181" fontId="18" fillId="0" borderId="26" xfId="6" applyNumberFormat="1" applyFont="1" applyFill="1" applyBorder="1" applyAlignment="1">
      <alignment horizontal="right"/>
    </xf>
    <xf numFmtId="179" fontId="18" fillId="0" borderId="18" xfId="6" applyNumberFormat="1" applyFont="1" applyFill="1" applyBorder="1" applyAlignment="1">
      <alignment horizontal="right"/>
    </xf>
    <xf numFmtId="179" fontId="18" fillId="0" borderId="32" xfId="6" applyNumberFormat="1" applyFont="1" applyFill="1" applyBorder="1" applyAlignment="1">
      <alignment horizontal="right"/>
    </xf>
    <xf numFmtId="179" fontId="18" fillId="0" borderId="19" xfId="6" applyNumberFormat="1" applyFont="1" applyFill="1" applyBorder="1" applyAlignment="1">
      <alignment horizontal="right"/>
    </xf>
    <xf numFmtId="0" fontId="23" fillId="0" borderId="0" xfId="0" quotePrefix="1" applyNumberFormat="1" applyFont="1" applyFill="1" applyBorder="1"/>
    <xf numFmtId="181" fontId="24" fillId="0" borderId="30" xfId="6" applyNumberFormat="1" applyFont="1" applyFill="1" applyBorder="1" applyAlignment="1">
      <alignment horizontal="right"/>
    </xf>
    <xf numFmtId="179" fontId="24" fillId="0" borderId="2" xfId="6" applyNumberFormat="1" applyFont="1" applyFill="1" applyBorder="1" applyAlignment="1">
      <alignment horizontal="right"/>
    </xf>
    <xf numFmtId="179" fontId="26" fillId="0" borderId="0" xfId="0" applyNumberFormat="1" applyFont="1" applyFill="1"/>
    <xf numFmtId="181" fontId="24" fillId="0" borderId="31" xfId="6" applyNumberFormat="1" applyFont="1" applyFill="1" applyBorder="1" applyAlignment="1">
      <alignment horizontal="right"/>
    </xf>
    <xf numFmtId="179" fontId="24" fillId="0" borderId="0" xfId="6" applyNumberFormat="1" applyFont="1" applyFill="1" applyBorder="1" applyAlignment="1">
      <alignment horizontal="right"/>
    </xf>
    <xf numFmtId="179" fontId="24" fillId="0" borderId="62" xfId="6" applyNumberFormat="1" applyFont="1" applyFill="1" applyBorder="1" applyAlignment="1">
      <alignment horizontal="right"/>
    </xf>
    <xf numFmtId="181" fontId="27" fillId="0" borderId="25" xfId="6" applyNumberFormat="1" applyFont="1" applyFill="1" applyBorder="1" applyAlignment="1">
      <alignment horizontal="right"/>
    </xf>
    <xf numFmtId="181" fontId="27" fillId="0" borderId="18" xfId="6" applyNumberFormat="1" applyFont="1" applyFill="1" applyBorder="1" applyAlignment="1">
      <alignment horizontal="right"/>
    </xf>
    <xf numFmtId="179" fontId="27" fillId="0" borderId="19" xfId="6" applyNumberFormat="1" applyFont="1" applyFill="1" applyBorder="1" applyAlignment="1">
      <alignment horizontal="right"/>
    </xf>
    <xf numFmtId="0" fontId="23" fillId="0" borderId="10" xfId="0" applyFont="1" applyFill="1" applyBorder="1" applyAlignment="1">
      <alignment wrapText="1"/>
    </xf>
    <xf numFmtId="181" fontId="18" fillId="0" borderId="31" xfId="6" applyNumberFormat="1" applyFont="1" applyFill="1" applyBorder="1" applyAlignment="1">
      <alignment horizontal="right"/>
    </xf>
    <xf numFmtId="181" fontId="24" fillId="0" borderId="33" xfId="6" applyNumberFormat="1" applyFont="1" applyFill="1" applyBorder="1" applyAlignment="1">
      <alignment horizontal="right"/>
    </xf>
    <xf numFmtId="179" fontId="24" fillId="0" borderId="86" xfId="6" applyNumberFormat="1" applyFont="1" applyFill="1" applyBorder="1" applyAlignment="1">
      <alignment horizontal="right"/>
    </xf>
    <xf numFmtId="181" fontId="18" fillId="0" borderId="32" xfId="6" applyNumberFormat="1" applyFont="1" applyFill="1" applyBorder="1" applyAlignment="1">
      <alignment horizontal="right"/>
    </xf>
    <xf numFmtId="181" fontId="24" fillId="0" borderId="29" xfId="6" applyNumberFormat="1" applyFont="1" applyFill="1" applyBorder="1" applyAlignment="1">
      <alignment horizontal="right"/>
    </xf>
    <xf numFmtId="179" fontId="24" fillId="0" borderId="54" xfId="6" applyNumberFormat="1" applyFont="1" applyFill="1" applyBorder="1" applyAlignment="1">
      <alignment horizontal="right"/>
    </xf>
    <xf numFmtId="181" fontId="18" fillId="0" borderId="83" xfId="6" applyNumberFormat="1" applyFont="1" applyFill="1" applyBorder="1" applyAlignment="1">
      <alignment horizontal="right"/>
    </xf>
    <xf numFmtId="181" fontId="27" fillId="0" borderId="45" xfId="6" applyNumberFormat="1" applyFont="1" applyFill="1" applyBorder="1" applyAlignment="1">
      <alignment horizontal="right"/>
    </xf>
    <xf numFmtId="179" fontId="18" fillId="0" borderId="83" xfId="6" applyNumberFormat="1" applyFont="1" applyFill="1" applyBorder="1" applyAlignment="1">
      <alignment horizontal="right"/>
    </xf>
    <xf numFmtId="0" fontId="25" fillId="0" borderId="10" xfId="0" applyFont="1" applyFill="1" applyBorder="1" applyAlignment="1">
      <alignment wrapText="1"/>
    </xf>
    <xf numFmtId="179" fontId="24" fillId="0" borderId="83" xfId="6" applyNumberFormat="1" applyFont="1" applyFill="1" applyBorder="1" applyAlignment="1">
      <alignment horizontal="right"/>
    </xf>
    <xf numFmtId="49" fontId="18" fillId="0" borderId="0" xfId="0" applyNumberFormat="1" applyFont="1" applyFill="1" applyBorder="1" applyAlignment="1">
      <alignment vertical="center"/>
    </xf>
    <xf numFmtId="179" fontId="18" fillId="0" borderId="0" xfId="0" applyNumberFormat="1" applyFont="1" applyFill="1" applyBorder="1" applyAlignment="1">
      <alignment vertical="center"/>
    </xf>
    <xf numFmtId="179" fontId="18" fillId="0" borderId="31" xfId="6" applyNumberFormat="1" applyFont="1" applyFill="1" applyBorder="1" applyAlignment="1"/>
    <xf numFmtId="179" fontId="18" fillId="0" borderId="0" xfId="6" applyNumberFormat="1" applyFont="1" applyFill="1" applyBorder="1" applyAlignment="1"/>
    <xf numFmtId="181" fontId="18" fillId="0" borderId="18" xfId="6" applyNumberFormat="1" applyFont="1" applyFill="1" applyBorder="1" applyAlignment="1">
      <alignment horizontal="right"/>
    </xf>
    <xf numFmtId="181" fontId="18" fillId="0" borderId="67" xfId="6" applyNumberFormat="1" applyFont="1" applyFill="1" applyBorder="1" applyAlignment="1">
      <alignment horizontal="right"/>
    </xf>
    <xf numFmtId="181" fontId="18" fillId="0" borderId="45" xfId="6" applyNumberFormat="1" applyFont="1" applyFill="1" applyBorder="1" applyAlignment="1">
      <alignment horizontal="right"/>
    </xf>
    <xf numFmtId="0" fontId="23" fillId="0" borderId="18" xfId="0" applyFont="1" applyFill="1" applyBorder="1" applyAlignment="1"/>
    <xf numFmtId="3" fontId="23" fillId="0" borderId="18" xfId="0" applyNumberFormat="1" applyFont="1" applyFill="1" applyBorder="1"/>
    <xf numFmtId="179" fontId="18" fillId="0" borderId="85" xfId="6" applyNumberFormat="1" applyFont="1" applyFill="1" applyBorder="1" applyAlignment="1">
      <alignment horizontal="right"/>
    </xf>
    <xf numFmtId="179" fontId="18" fillId="0" borderId="3" xfId="6" applyNumberFormat="1" applyFont="1" applyFill="1" applyBorder="1" applyAlignment="1">
      <alignment horizontal="right"/>
    </xf>
    <xf numFmtId="179" fontId="18" fillId="0" borderId="26" xfId="0" applyNumberFormat="1" applyFont="1" applyFill="1" applyBorder="1" applyAlignment="1">
      <alignment horizontal="right" vertical="center"/>
    </xf>
    <xf numFmtId="179" fontId="18" fillId="0" borderId="65" xfId="6" applyNumberFormat="1" applyFont="1" applyFill="1" applyBorder="1" applyAlignment="1">
      <alignment horizontal="right"/>
    </xf>
    <xf numFmtId="179" fontId="24" fillId="0" borderId="85" xfId="6" applyNumberFormat="1" applyFont="1" applyFill="1" applyBorder="1" applyAlignment="1">
      <alignment horizontal="right"/>
    </xf>
    <xf numFmtId="179" fontId="24" fillId="0" borderId="3" xfId="6" applyNumberFormat="1" applyFont="1" applyFill="1" applyBorder="1" applyAlignment="1">
      <alignment horizontal="right"/>
    </xf>
    <xf numFmtId="179" fontId="18" fillId="0" borderId="2" xfId="6" applyNumberFormat="1" applyFont="1" applyFill="1" applyBorder="1" applyAlignment="1">
      <alignment horizontal="right"/>
    </xf>
    <xf numFmtId="179" fontId="18" fillId="0" borderId="76" xfId="6" applyNumberFormat="1" applyFont="1" applyFill="1" applyBorder="1" applyAlignment="1">
      <alignment horizontal="right"/>
    </xf>
    <xf numFmtId="179" fontId="18" fillId="0" borderId="54" xfId="6" applyNumberFormat="1" applyFont="1" applyFill="1" applyBorder="1" applyAlignment="1">
      <alignment horizontal="right"/>
    </xf>
    <xf numFmtId="179" fontId="18" fillId="0" borderId="66" xfId="6" applyNumberFormat="1" applyFont="1" applyFill="1" applyBorder="1" applyAlignment="1">
      <alignment horizontal="right"/>
    </xf>
    <xf numFmtId="179" fontId="24" fillId="0" borderId="13" xfId="6" applyNumberFormat="1" applyFont="1" applyFill="1" applyBorder="1" applyAlignment="1">
      <alignment horizontal="right"/>
    </xf>
    <xf numFmtId="179" fontId="24" fillId="0" borderId="72" xfId="6" applyNumberFormat="1" applyFont="1" applyFill="1" applyBorder="1" applyAlignment="1">
      <alignment horizontal="right"/>
    </xf>
    <xf numFmtId="179" fontId="18" fillId="0" borderId="0" xfId="6" applyNumberFormat="1" applyFont="1" applyFill="1" applyBorder="1" applyAlignment="1">
      <alignment vertical="center"/>
    </xf>
    <xf numFmtId="179" fontId="18" fillId="0" borderId="33" xfId="6" applyNumberFormat="1" applyFont="1" applyFill="1" applyBorder="1" applyAlignment="1">
      <alignment horizontal="right"/>
    </xf>
    <xf numFmtId="179" fontId="24" fillId="0" borderId="95" xfId="6" applyNumberFormat="1" applyFont="1" applyFill="1" applyBorder="1" applyAlignment="1">
      <alignment horizontal="right"/>
    </xf>
    <xf numFmtId="49" fontId="27" fillId="0" borderId="35" xfId="0" applyNumberFormat="1" applyFont="1" applyFill="1" applyBorder="1" applyAlignment="1">
      <alignment horizontal="center" vertical="center" wrapText="1" shrinkToFit="1"/>
    </xf>
    <xf numFmtId="185" fontId="27" fillId="0" borderId="56" xfId="6" applyNumberFormat="1" applyFont="1" applyFill="1" applyBorder="1" applyAlignment="1">
      <alignment horizontal="right" shrinkToFit="1"/>
    </xf>
    <xf numFmtId="186" fontId="27" fillId="0" borderId="56" xfId="6" applyNumberFormat="1" applyFont="1" applyFill="1" applyBorder="1" applyAlignment="1">
      <alignment horizontal="right" shrinkToFit="1"/>
    </xf>
    <xf numFmtId="182" fontId="27" fillId="0" borderId="56" xfId="6" applyNumberFormat="1" applyFont="1" applyFill="1" applyBorder="1" applyAlignment="1">
      <alignment horizontal="right" shrinkToFit="1"/>
    </xf>
    <xf numFmtId="187" fontId="27" fillId="0" borderId="56" xfId="6" applyNumberFormat="1" applyFont="1" applyFill="1" applyBorder="1" applyAlignment="1">
      <alignment horizontal="right" shrinkToFit="1"/>
    </xf>
    <xf numFmtId="182" fontId="27" fillId="0" borderId="96" xfId="6" applyNumberFormat="1" applyFont="1" applyFill="1" applyBorder="1" applyAlignment="1">
      <alignment horizontal="right" shrinkToFit="1"/>
    </xf>
    <xf numFmtId="49" fontId="27" fillId="0" borderId="55" xfId="0" quotePrefix="1" applyNumberFormat="1" applyFont="1" applyFill="1" applyBorder="1" applyAlignment="1">
      <alignment horizontal="center" vertical="center" shrinkToFit="1"/>
    </xf>
    <xf numFmtId="49" fontId="27" fillId="0" borderId="53" xfId="0" quotePrefix="1" applyNumberFormat="1" applyFont="1" applyFill="1" applyBorder="1" applyAlignment="1">
      <alignment horizontal="center" vertical="center" shrinkToFit="1"/>
    </xf>
    <xf numFmtId="181" fontId="27" fillId="0" borderId="97" xfId="6" applyNumberFormat="1" applyFont="1" applyFill="1" applyBorder="1" applyAlignment="1">
      <alignment horizontal="right" shrinkToFit="1"/>
    </xf>
    <xf numFmtId="181" fontId="27" fillId="0" borderId="60" xfId="6" applyNumberFormat="1" applyFont="1" applyFill="1" applyBorder="1" applyAlignment="1">
      <alignment horizontal="right" shrinkToFit="1"/>
    </xf>
    <xf numFmtId="181" fontId="27" fillId="0" borderId="56" xfId="6" applyNumberFormat="1" applyFont="1" applyFill="1" applyBorder="1" applyAlignment="1">
      <alignment horizontal="right" shrinkToFit="1"/>
    </xf>
    <xf numFmtId="183" fontId="27" fillId="0" borderId="56" xfId="6" applyNumberFormat="1" applyFont="1" applyFill="1" applyBorder="1" applyAlignment="1">
      <alignment horizontal="right" shrinkToFit="1"/>
    </xf>
    <xf numFmtId="183" fontId="27" fillId="0" borderId="45" xfId="6" applyNumberFormat="1" applyFont="1" applyFill="1" applyBorder="1" applyAlignment="1">
      <alignment horizontal="right" shrinkToFit="1"/>
    </xf>
    <xf numFmtId="183" fontId="27" fillId="0" borderId="96" xfId="6" applyNumberFormat="1" applyFont="1" applyFill="1" applyBorder="1" applyAlignment="1">
      <alignment horizontal="right" shrinkToFit="1"/>
    </xf>
    <xf numFmtId="179" fontId="24" fillId="0" borderId="26" xfId="6" applyNumberFormat="1" applyFont="1" applyFill="1" applyBorder="1" applyAlignment="1">
      <alignment horizontal="right" shrinkToFit="1"/>
    </xf>
    <xf numFmtId="179" fontId="24" fillId="0" borderId="37" xfId="6" applyNumberFormat="1" applyFont="1" applyFill="1" applyBorder="1" applyAlignment="1">
      <alignment horizontal="right" shrinkToFit="1"/>
    </xf>
    <xf numFmtId="179" fontId="24" fillId="0" borderId="25" xfId="6" applyNumberFormat="1" applyFont="1" applyFill="1" applyBorder="1" applyAlignment="1">
      <alignment horizontal="right" shrinkToFit="1"/>
    </xf>
    <xf numFmtId="0" fontId="23" fillId="0" borderId="0" xfId="0" applyFont="1" applyFill="1" applyBorder="1" applyAlignment="1">
      <alignment horizontal="center"/>
    </xf>
    <xf numFmtId="0" fontId="16" fillId="0" borderId="0" xfId="0" applyFont="1" applyFill="1" applyBorder="1" applyAlignment="1">
      <alignment horizontal="centerContinuous"/>
    </xf>
    <xf numFmtId="178" fontId="23" fillId="0" borderId="0" xfId="0" applyNumberFormat="1" applyFont="1" applyFill="1" applyBorder="1"/>
    <xf numFmtId="179" fontId="18" fillId="0" borderId="67" xfId="6" quotePrefix="1" applyNumberFormat="1" applyFont="1" applyFill="1" applyBorder="1" applyAlignment="1">
      <alignment horizontal="right"/>
    </xf>
    <xf numFmtId="179" fontId="18" fillId="0" borderId="77" xfId="6" applyNumberFormat="1" applyFont="1" applyFill="1" applyBorder="1" applyAlignment="1">
      <alignment horizontal="right"/>
    </xf>
    <xf numFmtId="179" fontId="24" fillId="0" borderId="99" xfId="6" applyNumberFormat="1" applyFont="1" applyFill="1" applyBorder="1" applyAlignment="1">
      <alignment horizontal="right"/>
    </xf>
    <xf numFmtId="49" fontId="27" fillId="0" borderId="76" xfId="0" applyNumberFormat="1" applyFont="1" applyFill="1" applyBorder="1" applyAlignment="1">
      <alignment horizontal="center" vertical="center" wrapText="1" shrinkToFit="1"/>
    </xf>
    <xf numFmtId="49" fontId="27" fillId="0" borderId="66" xfId="0" quotePrefix="1" applyNumberFormat="1" applyFont="1" applyFill="1" applyBorder="1" applyAlignment="1">
      <alignment horizontal="center" vertical="center" shrinkToFit="1"/>
    </xf>
    <xf numFmtId="183" fontId="27" fillId="0" borderId="67" xfId="6" applyNumberFormat="1" applyFont="1" applyFill="1" applyBorder="1" applyAlignment="1">
      <alignment horizontal="right" shrinkToFit="1"/>
    </xf>
    <xf numFmtId="183" fontId="27" fillId="0" borderId="75" xfId="6" applyNumberFormat="1" applyFont="1" applyFill="1" applyBorder="1" applyAlignment="1">
      <alignment horizontal="right" shrinkToFit="1"/>
    </xf>
    <xf numFmtId="0" fontId="16" fillId="0" borderId="0" xfId="13" applyFont="1" applyFill="1" applyAlignment="1">
      <alignment vertical="top" wrapText="1"/>
    </xf>
    <xf numFmtId="0" fontId="23" fillId="0" borderId="9" xfId="0" applyFont="1" applyFill="1" applyBorder="1"/>
    <xf numFmtId="179" fontId="27" fillId="0" borderId="30" xfId="6" applyNumberFormat="1" applyFont="1" applyFill="1" applyBorder="1" applyAlignment="1">
      <alignment horizontal="right"/>
    </xf>
    <xf numFmtId="179" fontId="27" fillId="0" borderId="76" xfId="6" applyNumberFormat="1" applyFont="1" applyFill="1" applyBorder="1" applyAlignment="1">
      <alignment horizontal="right"/>
    </xf>
    <xf numFmtId="179" fontId="35" fillId="0" borderId="8" xfId="6" applyNumberFormat="1" applyFont="1" applyFill="1" applyBorder="1" applyAlignment="1">
      <alignment horizontal="center" vertical="center" wrapText="1"/>
    </xf>
    <xf numFmtId="179" fontId="20" fillId="0" borderId="8" xfId="6" applyNumberFormat="1" applyFont="1" applyFill="1" applyBorder="1" applyAlignment="1">
      <alignment horizontal="center" vertical="center" wrapText="1"/>
    </xf>
    <xf numFmtId="185" fontId="27" fillId="0" borderId="45" xfId="6" applyNumberFormat="1" applyFont="1" applyFill="1" applyBorder="1" applyAlignment="1">
      <alignment horizontal="right" shrinkToFit="1"/>
    </xf>
    <xf numFmtId="182" fontId="27" fillId="0" borderId="45" xfId="6" applyNumberFormat="1" applyFont="1" applyFill="1" applyBorder="1" applyAlignment="1">
      <alignment horizontal="right" shrinkToFit="1"/>
    </xf>
    <xf numFmtId="182" fontId="27" fillId="0" borderId="48" xfId="6" applyNumberFormat="1" applyFont="1" applyFill="1" applyBorder="1" applyAlignment="1">
      <alignment horizontal="right" shrinkToFit="1"/>
    </xf>
    <xf numFmtId="181" fontId="27" fillId="0" borderId="75" xfId="6" applyNumberFormat="1" applyFont="1" applyFill="1" applyBorder="1" applyAlignment="1">
      <alignment horizontal="right"/>
    </xf>
    <xf numFmtId="185" fontId="27" fillId="0" borderId="67" xfId="6" applyNumberFormat="1" applyFont="1" applyFill="1" applyBorder="1" applyAlignment="1">
      <alignment horizontal="right" shrinkToFit="1"/>
    </xf>
    <xf numFmtId="187" fontId="27" fillId="0" borderId="67" xfId="6" applyNumberFormat="1" applyFont="1" applyFill="1" applyBorder="1" applyAlignment="1">
      <alignment horizontal="right" shrinkToFit="1"/>
    </xf>
    <xf numFmtId="182" fontId="27" fillId="0" borderId="67" xfId="6" applyNumberFormat="1" applyFont="1" applyFill="1" applyBorder="1" applyAlignment="1">
      <alignment horizontal="right" shrinkToFit="1"/>
    </xf>
    <xf numFmtId="182" fontId="27" fillId="0" borderId="75" xfId="6" applyNumberFormat="1" applyFont="1" applyFill="1" applyBorder="1" applyAlignment="1">
      <alignment horizontal="right" shrinkToFit="1"/>
    </xf>
    <xf numFmtId="181" fontId="27" fillId="6" borderId="74" xfId="6" applyNumberFormat="1" applyFont="1" applyFill="1" applyBorder="1" applyAlignment="1">
      <alignment horizontal="right" shrinkToFit="1"/>
    </xf>
    <xf numFmtId="181" fontId="27" fillId="6" borderId="67" xfId="6" applyNumberFormat="1" applyFont="1" applyFill="1" applyBorder="1" applyAlignment="1">
      <alignment horizontal="right" shrinkToFit="1"/>
    </xf>
    <xf numFmtId="187" fontId="19" fillId="6" borderId="67" xfId="6" applyNumberFormat="1" applyFont="1" applyFill="1" applyBorder="1" applyAlignment="1">
      <alignment horizontal="right" vertical="center"/>
    </xf>
    <xf numFmtId="0" fontId="21" fillId="6" borderId="6" xfId="0" applyFont="1" applyFill="1" applyBorder="1" applyAlignment="1">
      <alignment vertical="center" wrapText="1"/>
    </xf>
    <xf numFmtId="181" fontId="27" fillId="6" borderId="45" xfId="6" applyNumberFormat="1" applyFont="1" applyFill="1" applyBorder="1" applyAlignment="1">
      <alignment horizontal="right" shrinkToFit="1"/>
    </xf>
    <xf numFmtId="183" fontId="27" fillId="6" borderId="45" xfId="6" applyNumberFormat="1" applyFont="1" applyFill="1" applyBorder="1" applyAlignment="1">
      <alignment horizontal="right" shrinkToFit="1"/>
    </xf>
    <xf numFmtId="183" fontId="27" fillId="6" borderId="48" xfId="6" applyNumberFormat="1" applyFont="1" applyFill="1" applyBorder="1" applyAlignment="1">
      <alignment horizontal="right" shrinkToFit="1"/>
    </xf>
    <xf numFmtId="181" fontId="27" fillId="6" borderId="60" xfId="6" applyNumberFormat="1" applyFont="1" applyFill="1" applyBorder="1" applyAlignment="1">
      <alignment horizontal="right" shrinkToFit="1"/>
    </xf>
    <xf numFmtId="182" fontId="27" fillId="6" borderId="45" xfId="6" applyNumberFormat="1" applyFont="1" applyFill="1" applyBorder="1" applyAlignment="1">
      <alignment horizontal="right" shrinkToFit="1"/>
    </xf>
    <xf numFmtId="187" fontId="19" fillId="6" borderId="18" xfId="6" applyNumberFormat="1" applyFont="1" applyFill="1" applyBorder="1" applyAlignment="1">
      <alignment horizontal="right" vertical="center"/>
    </xf>
    <xf numFmtId="179" fontId="23" fillId="0" borderId="76" xfId="0" applyNumberFormat="1" applyFont="1" applyFill="1" applyBorder="1" applyAlignment="1">
      <alignment horizontal="center"/>
    </xf>
    <xf numFmtId="179" fontId="23" fillId="0" borderId="81" xfId="0" applyNumberFormat="1" applyFont="1" applyFill="1" applyBorder="1"/>
    <xf numFmtId="179" fontId="23" fillId="0" borderId="71" xfId="0" applyNumberFormat="1" applyFont="1" applyFill="1" applyBorder="1"/>
    <xf numFmtId="179" fontId="23" fillId="0" borderId="72" xfId="0" applyNumberFormat="1" applyFont="1" applyFill="1" applyBorder="1"/>
    <xf numFmtId="179" fontId="16" fillId="0" borderId="0" xfId="0" applyNumberFormat="1" applyFont="1" applyFill="1" applyBorder="1" applyAlignment="1">
      <alignment horizontal="right"/>
    </xf>
    <xf numFmtId="179" fontId="23" fillId="0" borderId="10" xfId="0" applyNumberFormat="1" applyFont="1" applyFill="1" applyBorder="1" applyAlignment="1">
      <alignment horizontal="center"/>
    </xf>
    <xf numFmtId="179" fontId="23" fillId="0" borderId="0" xfId="0" applyNumberFormat="1" applyFont="1" applyFill="1" applyBorder="1" applyAlignment="1">
      <alignment horizontal="center"/>
    </xf>
    <xf numFmtId="179" fontId="23" fillId="0" borderId="10" xfId="0" applyNumberFormat="1" applyFont="1" applyFill="1" applyBorder="1"/>
    <xf numFmtId="178" fontId="23" fillId="0" borderId="10" xfId="0" applyNumberFormat="1" applyFont="1" applyFill="1" applyBorder="1"/>
    <xf numFmtId="0" fontId="0" fillId="0" borderId="0" xfId="0" applyFont="1" applyFill="1" applyBorder="1" applyAlignment="1">
      <alignment horizontal="centerContinuous"/>
    </xf>
    <xf numFmtId="0" fontId="0" fillId="0" borderId="0" xfId="0" applyFont="1" applyFill="1" applyBorder="1" applyAlignment="1">
      <alignment vertical="center"/>
    </xf>
    <xf numFmtId="0" fontId="23" fillId="0" borderId="0" xfId="0" applyFont="1" applyFill="1" applyBorder="1" applyAlignment="1">
      <alignment horizontal="center" vertical="center"/>
    </xf>
    <xf numFmtId="9" fontId="16" fillId="0" borderId="0" xfId="0" quotePrefix="1" applyNumberFormat="1" applyFont="1" applyFill="1" applyAlignment="1">
      <alignment horizontal="center" vertical="center"/>
    </xf>
    <xf numFmtId="180" fontId="23" fillId="0" borderId="28" xfId="0" applyNumberFormat="1" applyFont="1" applyFill="1" applyBorder="1"/>
    <xf numFmtId="180" fontId="23" fillId="0" borderId="100" xfId="0" applyNumberFormat="1" applyFont="1" applyFill="1" applyBorder="1"/>
    <xf numFmtId="180" fontId="23" fillId="0" borderId="24" xfId="0" quotePrefix="1" applyNumberFormat="1" applyFont="1" applyFill="1" applyBorder="1" applyAlignment="1">
      <alignment horizontal="right"/>
    </xf>
    <xf numFmtId="180" fontId="23" fillId="0" borderId="25" xfId="0" applyNumberFormat="1" applyFont="1" applyFill="1" applyBorder="1"/>
    <xf numFmtId="180" fontId="23" fillId="0" borderId="14" xfId="0" quotePrefix="1" applyNumberFormat="1" applyFont="1" applyFill="1" applyBorder="1" applyAlignment="1">
      <alignment horizontal="right"/>
    </xf>
    <xf numFmtId="180" fontId="23" fillId="0" borderId="26" xfId="0" applyNumberFormat="1" applyFont="1" applyFill="1" applyBorder="1"/>
    <xf numFmtId="180" fontId="23" fillId="0" borderId="27" xfId="0" applyNumberFormat="1" applyFont="1" applyFill="1" applyBorder="1"/>
    <xf numFmtId="180" fontId="23" fillId="0" borderId="69" xfId="0" quotePrefix="1" applyNumberFormat="1" applyFont="1" applyFill="1" applyBorder="1" applyAlignment="1">
      <alignment horizontal="right"/>
    </xf>
    <xf numFmtId="180" fontId="23" fillId="0" borderId="87" xfId="0" applyNumberFormat="1" applyFont="1" applyFill="1" applyBorder="1"/>
    <xf numFmtId="180" fontId="23" fillId="0" borderId="11" xfId="0" quotePrefix="1" applyNumberFormat="1" applyFont="1" applyFill="1" applyBorder="1" applyAlignment="1"/>
    <xf numFmtId="180" fontId="23" fillId="0" borderId="85" xfId="0" quotePrefix="1" applyNumberFormat="1" applyFont="1" applyFill="1" applyBorder="1" applyAlignment="1"/>
    <xf numFmtId="180" fontId="23" fillId="0" borderId="84" xfId="0" applyNumberFormat="1" applyFont="1" applyFill="1" applyBorder="1"/>
    <xf numFmtId="0" fontId="23" fillId="0" borderId="0" xfId="13" applyFont="1" applyAlignment="1">
      <alignment vertical="center"/>
    </xf>
    <xf numFmtId="181" fontId="27" fillId="0" borderId="74" xfId="6" applyNumberFormat="1" applyFont="1" applyFill="1" applyBorder="1" applyAlignment="1">
      <alignment horizontal="right"/>
    </xf>
    <xf numFmtId="181" fontId="27" fillId="0" borderId="67" xfId="6" applyNumberFormat="1" applyFont="1" applyFill="1" applyBorder="1" applyAlignment="1">
      <alignment horizontal="right"/>
    </xf>
    <xf numFmtId="181" fontId="24" fillId="0" borderId="76" xfId="6" applyNumberFormat="1" applyFont="1" applyFill="1" applyBorder="1" applyAlignment="1">
      <alignment horizontal="right"/>
    </xf>
    <xf numFmtId="181" fontId="24" fillId="0" borderId="71" xfId="6" applyNumberFormat="1" applyFont="1" applyFill="1" applyBorder="1" applyAlignment="1">
      <alignment horizontal="right"/>
    </xf>
    <xf numFmtId="181" fontId="24" fillId="0" borderId="77" xfId="6" applyNumberFormat="1" applyFont="1" applyFill="1" applyBorder="1" applyAlignment="1">
      <alignment horizontal="right"/>
    </xf>
    <xf numFmtId="181" fontId="18" fillId="0" borderId="71" xfId="6" applyNumberFormat="1" applyFont="1" applyFill="1" applyBorder="1" applyAlignment="1">
      <alignment horizontal="right"/>
    </xf>
    <xf numFmtId="181" fontId="24" fillId="0" borderId="66" xfId="6" applyNumberFormat="1" applyFont="1" applyFill="1" applyBorder="1" applyAlignment="1">
      <alignment horizontal="right"/>
    </xf>
    <xf numFmtId="181" fontId="27" fillId="0" borderId="79" xfId="6" applyNumberFormat="1" applyFont="1" applyFill="1" applyBorder="1" applyAlignment="1">
      <alignment horizontal="right"/>
    </xf>
    <xf numFmtId="181" fontId="27" fillId="0" borderId="76" xfId="6" applyNumberFormat="1" applyFont="1" applyFill="1" applyBorder="1" applyAlignment="1">
      <alignment horizontal="right"/>
    </xf>
    <xf numFmtId="181" fontId="27" fillId="0" borderId="71" xfId="6" applyNumberFormat="1" applyFont="1" applyFill="1" applyBorder="1" applyAlignment="1">
      <alignment horizontal="right"/>
    </xf>
    <xf numFmtId="9" fontId="16" fillId="0" borderId="0" xfId="14" applyFont="1" applyFill="1" applyAlignment="1"/>
    <xf numFmtId="9" fontId="16" fillId="0" borderId="0" xfId="14" applyFont="1" applyFill="1" applyAlignment="1">
      <alignment horizontal="right"/>
    </xf>
    <xf numFmtId="9" fontId="23" fillId="0" borderId="35" xfId="14" applyFont="1" applyFill="1" applyBorder="1" applyAlignment="1">
      <alignment horizontal="center"/>
    </xf>
    <xf numFmtId="9" fontId="23" fillId="0" borderId="30" xfId="14" applyFont="1" applyFill="1" applyBorder="1" applyAlignment="1">
      <alignment horizontal="center"/>
    </xf>
    <xf numFmtId="9" fontId="23" fillId="0" borderId="36" xfId="14" applyFont="1" applyFill="1" applyBorder="1" applyAlignment="1">
      <alignment horizontal="center"/>
    </xf>
    <xf numFmtId="9" fontId="23" fillId="0" borderId="0" xfId="14" applyFont="1" applyFill="1" applyBorder="1" applyAlignment="1"/>
    <xf numFmtId="9" fontId="5" fillId="0" borderId="0" xfId="14" applyFont="1" applyFill="1" applyBorder="1" applyAlignment="1">
      <alignment horizontal="center"/>
    </xf>
    <xf numFmtId="9" fontId="23" fillId="0" borderId="0" xfId="14" applyFont="1" applyFill="1" applyBorder="1" applyAlignment="1">
      <alignment horizontal="center"/>
    </xf>
    <xf numFmtId="9" fontId="23" fillId="0" borderId="0" xfId="14" applyFont="1" applyAlignment="1">
      <alignment vertical="center"/>
    </xf>
    <xf numFmtId="9" fontId="23" fillId="0" borderId="0" xfId="14" applyFont="1" applyAlignment="1">
      <alignment horizontal="right" vertical="center"/>
    </xf>
    <xf numFmtId="192" fontId="23" fillId="0" borderId="39" xfId="14" applyNumberFormat="1" applyFont="1" applyFill="1" applyBorder="1" applyAlignment="1"/>
    <xf numFmtId="192" fontId="23" fillId="0" borderId="37" xfId="14" applyNumberFormat="1" applyFont="1" applyFill="1" applyBorder="1" applyAlignment="1"/>
    <xf numFmtId="192" fontId="23" fillId="0" borderId="38" xfId="14" applyNumberFormat="1" applyFont="1" applyFill="1" applyBorder="1" applyAlignment="1"/>
    <xf numFmtId="192" fontId="23" fillId="0" borderId="39" xfId="0" applyNumberFormat="1" applyFont="1" applyFill="1" applyBorder="1"/>
    <xf numFmtId="192" fontId="23" fillId="0" borderId="37" xfId="0" applyNumberFormat="1" applyFont="1" applyFill="1" applyBorder="1"/>
    <xf numFmtId="192" fontId="23" fillId="0" borderId="38" xfId="0" applyNumberFormat="1" applyFont="1" applyFill="1" applyBorder="1"/>
    <xf numFmtId="192" fontId="23" fillId="0" borderId="52" xfId="14" applyNumberFormat="1" applyFont="1" applyFill="1" applyBorder="1" applyAlignment="1"/>
    <xf numFmtId="192" fontId="23" fillId="0" borderId="26" xfId="14" applyNumberFormat="1" applyFont="1" applyFill="1" applyBorder="1" applyAlignment="1"/>
    <xf numFmtId="192" fontId="23" fillId="0" borderId="45" xfId="14" applyNumberFormat="1" applyFont="1" applyFill="1" applyBorder="1" applyAlignment="1"/>
    <xf numFmtId="192" fontId="23" fillId="0" borderId="52" xfId="0" applyNumberFormat="1" applyFont="1" applyFill="1" applyBorder="1"/>
    <xf numFmtId="192" fontId="23" fillId="0" borderId="26" xfId="0" applyNumberFormat="1" applyFont="1" applyFill="1" applyBorder="1"/>
    <xf numFmtId="192" fontId="23" fillId="0" borderId="45" xfId="0" applyNumberFormat="1" applyFont="1" applyFill="1" applyBorder="1"/>
    <xf numFmtId="192" fontId="23" fillId="0" borderId="41" xfId="14" applyNumberFormat="1" applyFont="1" applyFill="1" applyBorder="1" applyAlignment="1"/>
    <xf numFmtId="192" fontId="23" fillId="0" borderId="31" xfId="14" applyNumberFormat="1" applyFont="1" applyFill="1" applyBorder="1" applyAlignment="1"/>
    <xf numFmtId="192" fontId="23" fillId="0" borderId="40" xfId="14" applyNumberFormat="1" applyFont="1" applyFill="1" applyBorder="1" applyAlignment="1"/>
    <xf numFmtId="192" fontId="23" fillId="0" borderId="41" xfId="0" applyNumberFormat="1" applyFont="1" applyFill="1" applyBorder="1"/>
    <xf numFmtId="192" fontId="23" fillId="0" borderId="31" xfId="0" applyNumberFormat="1" applyFont="1" applyFill="1" applyBorder="1"/>
    <xf numFmtId="192" fontId="23" fillId="0" borderId="40" xfId="0" applyNumberFormat="1" applyFont="1" applyFill="1" applyBorder="1"/>
    <xf numFmtId="192" fontId="23" fillId="0" borderId="43" xfId="14" applyNumberFormat="1" applyFont="1" applyFill="1" applyBorder="1" applyAlignment="1"/>
    <xf numFmtId="192" fontId="23" fillId="0" borderId="34" xfId="14" applyNumberFormat="1" applyFont="1" applyFill="1" applyBorder="1" applyAlignment="1"/>
    <xf numFmtId="192" fontId="23" fillId="0" borderId="42" xfId="14" applyNumberFormat="1" applyFont="1" applyFill="1" applyBorder="1" applyAlignment="1"/>
    <xf numFmtId="192" fontId="23" fillId="0" borderId="43" xfId="0" applyNumberFormat="1" applyFont="1" applyFill="1" applyBorder="1"/>
    <xf numFmtId="192" fontId="23" fillId="0" borderId="34" xfId="0" applyNumberFormat="1" applyFont="1" applyFill="1" applyBorder="1"/>
    <xf numFmtId="192" fontId="23" fillId="0" borderId="42" xfId="0" applyNumberFormat="1" applyFont="1" applyFill="1" applyBorder="1"/>
    <xf numFmtId="186" fontId="27" fillId="0" borderId="45" xfId="6" applyNumberFormat="1" applyFont="1" applyFill="1" applyBorder="1" applyAlignment="1">
      <alignment horizontal="right" shrinkToFit="1"/>
    </xf>
    <xf numFmtId="187" fontId="27" fillId="0" borderId="45" xfId="6" applyNumberFormat="1" applyFont="1" applyFill="1" applyBorder="1" applyAlignment="1">
      <alignment horizontal="right" shrinkToFit="1"/>
    </xf>
    <xf numFmtId="188" fontId="27" fillId="0" borderId="45" xfId="6" applyNumberFormat="1" applyFont="1" applyFill="1" applyBorder="1" applyAlignment="1">
      <alignment horizontal="right" shrinkToFit="1"/>
    </xf>
    <xf numFmtId="191" fontId="27" fillId="0" borderId="27" xfId="6" applyNumberFormat="1" applyFont="1" applyFill="1" applyBorder="1" applyAlignment="1">
      <alignment horizontal="right" shrinkToFit="1"/>
    </xf>
    <xf numFmtId="0" fontId="23" fillId="0" borderId="24" xfId="0" applyFont="1" applyFill="1" applyBorder="1" applyAlignment="1">
      <alignment vertical="top" wrapText="1"/>
    </xf>
    <xf numFmtId="179" fontId="51" fillId="0" borderId="83" xfId="8" applyNumberFormat="1" applyFont="1" applyBorder="1" applyAlignment="1">
      <alignment horizontal="right"/>
    </xf>
    <xf numFmtId="189" fontId="51" fillId="0" borderId="26" xfId="8" applyNumberFormat="1" applyFont="1" applyBorder="1" applyAlignment="1">
      <alignment horizontal="right"/>
    </xf>
    <xf numFmtId="189" fontId="51" fillId="0" borderId="83" xfId="8" applyNumberFormat="1" applyFont="1" applyBorder="1" applyAlignment="1">
      <alignment horizontal="right"/>
    </xf>
    <xf numFmtId="179" fontId="52" fillId="0" borderId="30" xfId="8" applyNumberFormat="1" applyFont="1" applyBorder="1" applyAlignment="1">
      <alignment horizontal="right"/>
    </xf>
    <xf numFmtId="179" fontId="52" fillId="0" borderId="25" xfId="8" applyNumberFormat="1" applyFont="1" applyBorder="1" applyAlignment="1">
      <alignment horizontal="right"/>
    </xf>
    <xf numFmtId="179" fontId="51" fillId="0" borderId="26" xfId="8" applyNumberFormat="1" applyFont="1" applyBorder="1" applyAlignment="1">
      <alignment horizontal="right"/>
    </xf>
    <xf numFmtId="179" fontId="51" fillId="0" borderId="25" xfId="8" applyNumberFormat="1" applyFont="1" applyBorder="1" applyAlignment="1">
      <alignment horizontal="right"/>
    </xf>
    <xf numFmtId="177" fontId="52" fillId="0" borderId="25" xfId="12" applyNumberFormat="1" applyFont="1" applyBorder="1" applyAlignment="1">
      <alignment horizontal="right"/>
    </xf>
    <xf numFmtId="177" fontId="52" fillId="0" borderId="34" xfId="12" applyNumberFormat="1" applyFont="1" applyBorder="1" applyAlignment="1">
      <alignment horizontal="right"/>
    </xf>
    <xf numFmtId="0" fontId="55" fillId="0" borderId="18" xfId="0" applyFont="1" applyFill="1" applyBorder="1" applyAlignment="1">
      <alignment wrapText="1"/>
    </xf>
    <xf numFmtId="193" fontId="16" fillId="0" borderId="0" xfId="14" applyNumberFormat="1" applyFont="1" applyFill="1" applyAlignment="1"/>
    <xf numFmtId="192" fontId="23" fillId="0" borderId="24" xfId="14" quotePrefix="1" applyNumberFormat="1" applyFont="1" applyFill="1" applyBorder="1" applyAlignment="1">
      <alignment horizontal="right"/>
    </xf>
    <xf numFmtId="192" fontId="23" fillId="0" borderId="25" xfId="14" applyNumberFormat="1" applyFont="1" applyFill="1" applyBorder="1" applyAlignment="1">
      <alignment horizontal="right"/>
    </xf>
    <xf numFmtId="192" fontId="23" fillId="0" borderId="14" xfId="14" quotePrefix="1" applyNumberFormat="1" applyFont="1" applyFill="1" applyBorder="1" applyAlignment="1">
      <alignment horizontal="right"/>
    </xf>
    <xf numFmtId="192" fontId="23" fillId="0" borderId="26" xfId="14" applyNumberFormat="1" applyFont="1" applyFill="1" applyBorder="1" applyAlignment="1">
      <alignment horizontal="right"/>
    </xf>
    <xf numFmtId="192" fontId="23" fillId="0" borderId="69" xfId="14" quotePrefix="1" applyNumberFormat="1" applyFont="1" applyFill="1" applyBorder="1" applyAlignment="1">
      <alignment horizontal="right"/>
    </xf>
    <xf numFmtId="192" fontId="23" fillId="0" borderId="87" xfId="14" applyNumberFormat="1" applyFont="1" applyFill="1" applyBorder="1" applyAlignment="1">
      <alignment horizontal="right"/>
    </xf>
    <xf numFmtId="192" fontId="23" fillId="0" borderId="17" xfId="14" quotePrefix="1" applyNumberFormat="1" applyFont="1" applyFill="1" applyBorder="1" applyAlignment="1">
      <alignment horizontal="right"/>
    </xf>
    <xf numFmtId="192" fontId="23" fillId="0" borderId="18" xfId="14" quotePrefix="1" applyNumberFormat="1" applyFont="1" applyFill="1" applyBorder="1" applyAlignment="1">
      <alignment horizontal="right"/>
    </xf>
    <xf numFmtId="192" fontId="23" fillId="0" borderId="88" xfId="14" quotePrefix="1" applyNumberFormat="1" applyFont="1" applyFill="1" applyBorder="1" applyAlignment="1">
      <alignment horizontal="right"/>
    </xf>
    <xf numFmtId="192" fontId="23" fillId="0" borderId="28" xfId="14" applyNumberFormat="1" applyFont="1" applyFill="1" applyBorder="1" applyAlignment="1"/>
    <xf numFmtId="192" fontId="23" fillId="0" borderId="100" xfId="14" applyNumberFormat="1" applyFont="1" applyFill="1" applyBorder="1" applyAlignment="1"/>
    <xf numFmtId="192" fontId="23" fillId="0" borderId="101" xfId="14" applyNumberFormat="1" applyFont="1" applyFill="1" applyBorder="1" applyAlignment="1"/>
    <xf numFmtId="192" fontId="23" fillId="0" borderId="85" xfId="14" applyNumberFormat="1" applyFont="1" applyFill="1" applyBorder="1" applyAlignment="1"/>
    <xf numFmtId="192" fontId="23" fillId="0" borderId="68" xfId="14" applyNumberFormat="1" applyFont="1" applyFill="1" applyBorder="1" applyAlignment="1"/>
    <xf numFmtId="193" fontId="23" fillId="0" borderId="0" xfId="14" applyNumberFormat="1" applyFont="1" applyFill="1" applyBorder="1" applyAlignment="1"/>
    <xf numFmtId="0" fontId="55" fillId="0" borderId="14" xfId="0" applyFont="1" applyFill="1" applyBorder="1" applyAlignment="1">
      <alignment wrapText="1"/>
    </xf>
    <xf numFmtId="0" fontId="55" fillId="0" borderId="24" xfId="0" applyFont="1" applyFill="1" applyBorder="1" applyAlignment="1">
      <alignment wrapText="1"/>
    </xf>
    <xf numFmtId="0" fontId="61" fillId="0" borderId="0" xfId="0" applyFont="1" applyFill="1"/>
    <xf numFmtId="0" fontId="55" fillId="0" borderId="24" xfId="0" applyFont="1" applyFill="1" applyBorder="1"/>
    <xf numFmtId="0" fontId="62" fillId="0" borderId="24" xfId="0" applyFont="1" applyFill="1" applyBorder="1"/>
    <xf numFmtId="179" fontId="24" fillId="0" borderId="25" xfId="6" applyNumberFormat="1" applyFont="1" applyFill="1" applyBorder="1" applyAlignment="1">
      <alignment horizontal="right"/>
    </xf>
    <xf numFmtId="179" fontId="24" fillId="0" borderId="74" xfId="6" applyNumberFormat="1" applyFont="1" applyFill="1" applyBorder="1" applyAlignment="1">
      <alignment horizontal="right"/>
    </xf>
    <xf numFmtId="181" fontId="24" fillId="0" borderId="74" xfId="6" applyNumberFormat="1" applyFont="1" applyFill="1" applyBorder="1" applyAlignment="1">
      <alignment horizontal="right"/>
    </xf>
    <xf numFmtId="181" fontId="24" fillId="0" borderId="25" xfId="6" applyNumberFormat="1" applyFont="1" applyFill="1" applyBorder="1" applyAlignment="1">
      <alignment horizontal="right"/>
    </xf>
    <xf numFmtId="181" fontId="27" fillId="0" borderId="32" xfId="6" applyNumberFormat="1" applyFont="1" applyFill="1" applyBorder="1" applyAlignment="1">
      <alignment horizontal="right"/>
    </xf>
    <xf numFmtId="181" fontId="27" fillId="0" borderId="83" xfId="6" applyNumberFormat="1" applyFont="1" applyFill="1" applyBorder="1" applyAlignment="1">
      <alignment horizontal="right"/>
    </xf>
    <xf numFmtId="181" fontId="27" fillId="0" borderId="30" xfId="6" applyNumberFormat="1" applyFont="1" applyFill="1" applyBorder="1" applyAlignment="1">
      <alignment horizontal="right"/>
    </xf>
    <xf numFmtId="181" fontId="27" fillId="0" borderId="31" xfId="6" applyNumberFormat="1" applyFont="1" applyFill="1" applyBorder="1" applyAlignment="1">
      <alignment horizontal="right"/>
    </xf>
    <xf numFmtId="189" fontId="27" fillId="0" borderId="26" xfId="7" applyNumberFormat="1" applyFont="1" applyFill="1" applyBorder="1" applyAlignment="1">
      <alignment horizontal="right" shrinkToFit="1"/>
    </xf>
    <xf numFmtId="189" fontId="27" fillId="0" borderId="83" xfId="7" applyNumberFormat="1" applyFont="1" applyFill="1" applyBorder="1" applyAlignment="1">
      <alignment horizontal="right" shrinkToFit="1"/>
    </xf>
    <xf numFmtId="189" fontId="25" fillId="0" borderId="30" xfId="7" applyNumberFormat="1" applyFont="1" applyFill="1" applyBorder="1" applyAlignment="1">
      <alignment horizontal="right" shrinkToFit="1"/>
    </xf>
    <xf numFmtId="179" fontId="25" fillId="0" borderId="30" xfId="7" applyNumberFormat="1" applyFont="1" applyFill="1" applyBorder="1" applyAlignment="1">
      <alignment horizontal="right" shrinkToFit="1"/>
    </xf>
    <xf numFmtId="179" fontId="27" fillId="0" borderId="26" xfId="7" applyNumberFormat="1" applyFont="1" applyFill="1" applyBorder="1" applyAlignment="1">
      <alignment horizontal="right"/>
    </xf>
    <xf numFmtId="179" fontId="27" fillId="0" borderId="26" xfId="7" applyNumberFormat="1" applyFont="1" applyFill="1" applyBorder="1" applyAlignment="1">
      <alignment horizontal="right" shrinkToFit="1"/>
    </xf>
    <xf numFmtId="179" fontId="27" fillId="0" borderId="83" xfId="7" applyNumberFormat="1" applyFont="1" applyFill="1" applyBorder="1" applyAlignment="1">
      <alignment horizontal="right" shrinkToFit="1"/>
    </xf>
    <xf numFmtId="189" fontId="25" fillId="0" borderId="26" xfId="7" applyNumberFormat="1" applyFont="1" applyFill="1" applyBorder="1" applyAlignment="1">
      <alignment horizontal="right" shrinkToFit="1"/>
    </xf>
    <xf numFmtId="0" fontId="61" fillId="0" borderId="0" xfId="0" applyNumberFormat="1" applyFont="1" applyFill="1" applyAlignment="1">
      <alignment horizontal="right" vertical="center"/>
    </xf>
    <xf numFmtId="185" fontId="27" fillId="0" borderId="70" xfId="6" applyNumberFormat="1" applyFont="1" applyFill="1" applyBorder="1" applyAlignment="1">
      <alignment horizontal="right" shrinkToFit="1"/>
    </xf>
    <xf numFmtId="178" fontId="19" fillId="6" borderId="56" xfId="6" applyNumberFormat="1" applyFont="1" applyFill="1" applyBorder="1" applyAlignment="1">
      <alignment horizontal="right" vertical="center"/>
    </xf>
    <xf numFmtId="178" fontId="19" fillId="6" borderId="45" xfId="6" applyNumberFormat="1" applyFont="1" applyFill="1" applyBorder="1" applyAlignment="1">
      <alignment horizontal="right" vertical="center"/>
    </xf>
    <xf numFmtId="49" fontId="27" fillId="0" borderId="105" xfId="0" applyNumberFormat="1" applyFont="1" applyFill="1" applyBorder="1" applyAlignment="1">
      <alignment horizontal="center" vertical="center" wrapText="1" shrinkToFit="1"/>
    </xf>
    <xf numFmtId="185" fontId="27" fillId="0" borderId="52" xfId="6" applyNumberFormat="1" applyFont="1" applyFill="1" applyBorder="1" applyAlignment="1">
      <alignment horizontal="right" shrinkToFit="1"/>
    </xf>
    <xf numFmtId="186" fontId="27" fillId="0" borderId="52" xfId="6" applyNumberFormat="1" applyFont="1" applyFill="1" applyBorder="1" applyAlignment="1">
      <alignment horizontal="right" shrinkToFit="1"/>
    </xf>
    <xf numFmtId="182" fontId="27" fillId="0" borderId="52" xfId="6" applyNumberFormat="1" applyFont="1" applyFill="1" applyBorder="1" applyAlignment="1">
      <alignment horizontal="right" shrinkToFit="1"/>
    </xf>
    <xf numFmtId="187" fontId="27" fillId="0" borderId="52" xfId="6" applyNumberFormat="1" applyFont="1" applyFill="1" applyBorder="1" applyAlignment="1">
      <alignment horizontal="right" shrinkToFit="1"/>
    </xf>
    <xf numFmtId="188" fontId="27" fillId="0" borderId="52" xfId="6" applyNumberFormat="1" applyFont="1" applyFill="1" applyBorder="1" applyAlignment="1">
      <alignment horizontal="right" shrinkToFit="1"/>
    </xf>
    <xf numFmtId="182" fontId="27" fillId="0" borderId="106" xfId="6" applyNumberFormat="1" applyFont="1" applyFill="1" applyBorder="1" applyAlignment="1">
      <alignment horizontal="right" shrinkToFit="1"/>
    </xf>
    <xf numFmtId="0" fontId="27" fillId="0" borderId="56" xfId="6" applyNumberFormat="1" applyFont="1" applyFill="1" applyBorder="1" applyAlignment="1">
      <alignment horizontal="right" shrinkToFit="1"/>
    </xf>
    <xf numFmtId="179" fontId="25" fillId="0" borderId="37" xfId="7" applyNumberFormat="1" applyFont="1" applyFill="1" applyBorder="1" applyAlignment="1">
      <alignment horizontal="right" shrinkToFit="1"/>
    </xf>
    <xf numFmtId="181" fontId="24" fillId="0" borderId="107" xfId="6" applyNumberFormat="1" applyFont="1" applyFill="1" applyBorder="1" applyAlignment="1">
      <alignment horizontal="right"/>
    </xf>
    <xf numFmtId="181" fontId="18" fillId="0" borderId="107" xfId="6" applyNumberFormat="1" applyFont="1" applyFill="1" applyBorder="1" applyAlignment="1">
      <alignment horizontal="right"/>
    </xf>
    <xf numFmtId="49" fontId="27" fillId="0" borderId="44" xfId="0" applyNumberFormat="1" applyFont="1" applyFill="1" applyBorder="1" applyAlignment="1">
      <alignment horizontal="center" vertical="center" wrapText="1" shrinkToFit="1"/>
    </xf>
    <xf numFmtId="185" fontId="27" fillId="0" borderId="26" xfId="6" applyNumberFormat="1" applyFont="1" applyFill="1" applyBorder="1" applyAlignment="1">
      <alignment horizontal="right" shrinkToFit="1"/>
    </xf>
    <xf numFmtId="186" fontId="27" fillId="0" borderId="26" xfId="6" applyNumberFormat="1" applyFont="1" applyFill="1" applyBorder="1" applyAlignment="1">
      <alignment horizontal="right" shrinkToFit="1"/>
    </xf>
    <xf numFmtId="179" fontId="6" fillId="0" borderId="0" xfId="0" applyNumberFormat="1" applyFont="1" applyFill="1" applyBorder="1" applyAlignment="1">
      <alignment horizontal="right"/>
    </xf>
    <xf numFmtId="178" fontId="55" fillId="0" borderId="14" xfId="0" applyNumberFormat="1" applyFont="1" applyFill="1" applyBorder="1" applyAlignment="1"/>
    <xf numFmtId="0" fontId="23" fillId="0" borderId="0" xfId="0" applyFont="1" applyFill="1" applyBorder="1" applyAlignment="1">
      <alignment horizontal="left" vertical="center"/>
    </xf>
    <xf numFmtId="186" fontId="27" fillId="0" borderId="14" xfId="6" applyNumberFormat="1" applyFont="1" applyFill="1" applyBorder="1" applyAlignment="1">
      <alignment horizontal="right" shrinkToFit="1"/>
    </xf>
    <xf numFmtId="0" fontId="23" fillId="0" borderId="0" xfId="0" applyNumberFormat="1" applyFont="1" applyFill="1" applyBorder="1" applyAlignment="1">
      <alignment horizontal="left" vertical="top" wrapText="1"/>
    </xf>
    <xf numFmtId="179" fontId="25" fillId="0" borderId="30" xfId="7" applyNumberFormat="1" applyFont="1" applyBorder="1" applyAlignment="1">
      <alignment horizontal="right" shrinkToFit="1"/>
    </xf>
    <xf numFmtId="189" fontId="25" fillId="0" borderId="30" xfId="7" applyNumberFormat="1" applyFont="1" applyBorder="1" applyAlignment="1">
      <alignment horizontal="right" shrinkToFit="1"/>
    </xf>
    <xf numFmtId="179" fontId="25" fillId="0" borderId="30" xfId="11" applyNumberFormat="1" applyFont="1" applyBorder="1" applyAlignment="1">
      <alignment horizontal="right" shrinkToFit="1"/>
    </xf>
    <xf numFmtId="179" fontId="18" fillId="0" borderId="66" xfId="6" applyNumberFormat="1" applyFont="1" applyFill="1" applyBorder="1" applyAlignment="1"/>
    <xf numFmtId="179" fontId="18" fillId="0" borderId="29" xfId="6" applyNumberFormat="1" applyFont="1" applyBorder="1"/>
    <xf numFmtId="179" fontId="18" fillId="0" borderId="25" xfId="6" applyNumberFormat="1" applyFont="1" applyBorder="1" applyAlignment="1">
      <alignment horizontal="right"/>
    </xf>
    <xf numFmtId="179" fontId="18" fillId="0" borderId="26" xfId="6" applyNumberFormat="1" applyFont="1" applyBorder="1" applyAlignment="1">
      <alignment horizontal="right"/>
    </xf>
    <xf numFmtId="179" fontId="18" fillId="0" borderId="32" xfId="6" applyNumberFormat="1" applyFont="1" applyBorder="1" applyAlignment="1">
      <alignment horizontal="right"/>
    </xf>
    <xf numFmtId="179" fontId="18" fillId="0" borderId="85" xfId="6" applyNumberFormat="1" applyFont="1" applyBorder="1" applyAlignment="1">
      <alignment horizontal="right"/>
    </xf>
    <xf numFmtId="179" fontId="18" fillId="0" borderId="31" xfId="6" applyNumberFormat="1" applyFont="1" applyBorder="1" applyAlignment="1">
      <alignment horizontal="right"/>
    </xf>
    <xf numFmtId="179" fontId="24" fillId="0" borderId="29" xfId="6" applyNumberFormat="1" applyFont="1" applyBorder="1" applyAlignment="1">
      <alignment horizontal="right"/>
    </xf>
    <xf numFmtId="179" fontId="61" fillId="0" borderId="25" xfId="6" applyNumberFormat="1" applyFont="1" applyBorder="1" applyAlignment="1">
      <alignment horizontal="right"/>
    </xf>
    <xf numFmtId="179" fontId="18" fillId="0" borderId="83" xfId="6" applyNumberFormat="1" applyFont="1" applyBorder="1" applyAlignment="1">
      <alignment horizontal="right"/>
    </xf>
    <xf numFmtId="179" fontId="24" fillId="0" borderId="85" xfId="6" applyNumberFormat="1" applyFont="1" applyBorder="1" applyAlignment="1">
      <alignment horizontal="right"/>
    </xf>
    <xf numFmtId="179" fontId="18" fillId="0" borderId="26" xfId="6" quotePrefix="1" applyNumberFormat="1" applyFont="1" applyBorder="1" applyAlignment="1">
      <alignment horizontal="right"/>
    </xf>
    <xf numFmtId="179" fontId="24" fillId="0" borderId="30" xfId="6" applyNumberFormat="1" applyFont="1" applyBorder="1" applyAlignment="1">
      <alignment horizontal="right"/>
    </xf>
    <xf numFmtId="179" fontId="18" fillId="0" borderId="30" xfId="6" applyNumberFormat="1" applyFont="1" applyBorder="1" applyAlignment="1">
      <alignment horizontal="right"/>
    </xf>
    <xf numFmtId="179" fontId="18" fillId="0" borderId="33" xfId="6" applyNumberFormat="1" applyFont="1" applyBorder="1" applyAlignment="1">
      <alignment horizontal="right"/>
    </xf>
    <xf numFmtId="179" fontId="24" fillId="0" borderId="95" xfId="6" applyNumberFormat="1" applyFont="1" applyBorder="1" applyAlignment="1">
      <alignment horizontal="right"/>
    </xf>
    <xf numFmtId="179" fontId="18" fillId="0" borderId="29" xfId="6" applyNumberFormat="1" applyFont="1" applyBorder="1" applyAlignment="1">
      <alignment horizontal="right"/>
    </xf>
    <xf numFmtId="178" fontId="19" fillId="6" borderId="26" xfId="6" applyNumberFormat="1" applyFont="1" applyFill="1" applyBorder="1" applyAlignment="1">
      <alignment horizontal="right" vertical="center"/>
    </xf>
    <xf numFmtId="0" fontId="15" fillId="0" borderId="0" xfId="0" applyFont="1" applyAlignment="1">
      <alignment vertical="center"/>
    </xf>
    <xf numFmtId="176" fontId="16" fillId="0" borderId="0" xfId="6" applyNumberFormat="1" applyFont="1" applyAlignment="1">
      <alignment horizontal="right"/>
    </xf>
    <xf numFmtId="176" fontId="16" fillId="0" borderId="0" xfId="6" applyNumberFormat="1" applyFont="1"/>
    <xf numFmtId="0" fontId="16" fillId="0" borderId="0" xfId="0" applyFont="1"/>
    <xf numFmtId="179" fontId="19" fillId="0" borderId="0" xfId="6" applyNumberFormat="1" applyFont="1" applyAlignment="1">
      <alignment horizontal="right"/>
    </xf>
    <xf numFmtId="179" fontId="16" fillId="0" borderId="0" xfId="0" applyNumberFormat="1" applyFont="1"/>
    <xf numFmtId="179" fontId="19" fillId="0" borderId="3" xfId="6" applyNumberFormat="1" applyFont="1" applyBorder="1"/>
    <xf numFmtId="179" fontId="19" fillId="0" borderId="0" xfId="6" applyNumberFormat="1" applyFont="1"/>
    <xf numFmtId="179" fontId="19" fillId="0" borderId="3" xfId="6" applyNumberFormat="1" applyFont="1" applyBorder="1" applyAlignment="1">
      <alignment horizontal="right"/>
    </xf>
    <xf numFmtId="0" fontId="19" fillId="0" borderId="0" xfId="0" applyFont="1" applyAlignment="1">
      <alignment vertical="center"/>
    </xf>
    <xf numFmtId="176" fontId="20" fillId="0" borderId="4" xfId="6" applyNumberFormat="1" applyFont="1" applyBorder="1" applyAlignment="1">
      <alignment vertical="center"/>
    </xf>
    <xf numFmtId="0" fontId="0" fillId="0" borderId="0" xfId="0" applyAlignment="1">
      <alignment vertical="center" wrapText="1"/>
    </xf>
    <xf numFmtId="0" fontId="19" fillId="0" borderId="0" xfId="0" applyFont="1" applyAlignment="1">
      <alignment horizontal="right"/>
    </xf>
    <xf numFmtId="0" fontId="19" fillId="0" borderId="12" xfId="0" applyFont="1" applyBorder="1" applyAlignment="1">
      <alignment horizontal="right" shrinkToFit="1"/>
    </xf>
    <xf numFmtId="0" fontId="19" fillId="0" borderId="0" xfId="0" applyFont="1" applyAlignment="1">
      <alignment horizontal="right" vertical="center"/>
    </xf>
    <xf numFmtId="0" fontId="19" fillId="0" borderId="5" xfId="0" applyFont="1" applyBorder="1" applyAlignment="1">
      <alignment horizontal="right" vertical="center" shrinkToFit="1"/>
    </xf>
    <xf numFmtId="0" fontId="19" fillId="0" borderId="0" xfId="0" applyFont="1"/>
    <xf numFmtId="0" fontId="21" fillId="0" borderId="22" xfId="0" applyFont="1" applyBorder="1" applyAlignment="1">
      <alignment vertical="center" wrapText="1"/>
    </xf>
    <xf numFmtId="178" fontId="19" fillId="0" borderId="70" xfId="6" applyNumberFormat="1" applyFont="1" applyBorder="1" applyAlignment="1">
      <alignment horizontal="right" vertical="center"/>
    </xf>
    <xf numFmtId="178" fontId="19" fillId="0" borderId="37" xfId="6" applyNumberFormat="1" applyFont="1" applyBorder="1" applyAlignment="1">
      <alignment horizontal="right" vertical="center"/>
    </xf>
    <xf numFmtId="178" fontId="19" fillId="0" borderId="39" xfId="6" applyNumberFormat="1" applyFont="1" applyBorder="1" applyAlignment="1">
      <alignment horizontal="right" vertical="center"/>
    </xf>
    <xf numFmtId="178" fontId="19" fillId="0" borderId="81" xfId="6" applyNumberFormat="1" applyFont="1" applyBorder="1" applyAlignment="1">
      <alignment horizontal="right" vertical="center"/>
    </xf>
    <xf numFmtId="178" fontId="19" fillId="0" borderId="38" xfId="6" applyNumberFormat="1" applyFont="1" applyBorder="1" applyAlignment="1">
      <alignment horizontal="right" vertical="center"/>
    </xf>
    <xf numFmtId="181" fontId="19" fillId="0" borderId="0" xfId="6" applyNumberFormat="1" applyFont="1" applyAlignment="1">
      <alignment horizontal="right" vertical="center"/>
    </xf>
    <xf numFmtId="0" fontId="21" fillId="0" borderId="6" xfId="0" applyFont="1" applyBorder="1" applyAlignment="1">
      <alignment vertical="center" wrapText="1"/>
    </xf>
    <xf numFmtId="178" fontId="19" fillId="0" borderId="56" xfId="6" applyNumberFormat="1" applyFont="1" applyBorder="1" applyAlignment="1">
      <alignment horizontal="right" vertical="center"/>
    </xf>
    <xf numFmtId="178" fontId="19" fillId="0" borderId="26" xfId="6" applyNumberFormat="1" applyFont="1" applyBorder="1" applyAlignment="1">
      <alignment horizontal="right" vertical="center"/>
    </xf>
    <xf numFmtId="178" fontId="19" fillId="0" borderId="52" xfId="6" applyNumberFormat="1" applyFont="1" applyBorder="1" applyAlignment="1">
      <alignment horizontal="right" vertical="center"/>
    </xf>
    <xf numFmtId="178" fontId="19" fillId="0" borderId="67" xfId="6" applyNumberFormat="1" applyFont="1" applyBorder="1" applyAlignment="1">
      <alignment horizontal="right" vertical="center"/>
    </xf>
    <xf numFmtId="178" fontId="19" fillId="0" borderId="45" xfId="6" applyNumberFormat="1" applyFont="1" applyBorder="1" applyAlignment="1">
      <alignment horizontal="right" vertical="center"/>
    </xf>
    <xf numFmtId="178" fontId="19" fillId="6" borderId="52" xfId="6" applyNumberFormat="1" applyFont="1" applyFill="1" applyBorder="1" applyAlignment="1">
      <alignment horizontal="right" vertical="center"/>
    </xf>
    <xf numFmtId="178" fontId="19" fillId="6" borderId="67" xfId="6" applyNumberFormat="1" applyFont="1" applyFill="1" applyBorder="1" applyAlignment="1">
      <alignment horizontal="right" vertical="center"/>
    </xf>
    <xf numFmtId="0" fontId="21" fillId="0" borderId="12" xfId="0" applyFont="1" applyBorder="1" applyAlignment="1">
      <alignment vertical="center" wrapText="1"/>
    </xf>
    <xf numFmtId="178" fontId="19" fillId="0" borderId="58" xfId="6" applyNumberFormat="1" applyFont="1" applyBorder="1" applyAlignment="1">
      <alignment horizontal="right" vertical="center"/>
    </xf>
    <xf numFmtId="178" fontId="19" fillId="0" borderId="31" xfId="6" applyNumberFormat="1" applyFont="1" applyBorder="1" applyAlignment="1">
      <alignment horizontal="right" vertical="center"/>
    </xf>
    <xf numFmtId="178" fontId="19" fillId="0" borderId="41" xfId="6" applyNumberFormat="1" applyFont="1" applyBorder="1" applyAlignment="1">
      <alignment horizontal="right" vertical="center"/>
    </xf>
    <xf numFmtId="178" fontId="19" fillId="0" borderId="71" xfId="6" applyNumberFormat="1" applyFont="1" applyBorder="1" applyAlignment="1">
      <alignment horizontal="right" vertical="center"/>
    </xf>
    <xf numFmtId="178" fontId="19" fillId="0" borderId="40" xfId="6" applyNumberFormat="1" applyFont="1" applyBorder="1" applyAlignment="1">
      <alignment horizontal="right" vertical="center"/>
    </xf>
    <xf numFmtId="0" fontId="21" fillId="0" borderId="21" xfId="0" applyFont="1" applyBorder="1" applyAlignment="1">
      <alignment vertical="center" wrapText="1"/>
    </xf>
    <xf numFmtId="178" fontId="19" fillId="0" borderId="57" xfId="6" applyNumberFormat="1" applyFont="1" applyBorder="1" applyAlignment="1">
      <alignment horizontal="right" vertical="center"/>
    </xf>
    <xf numFmtId="178" fontId="19" fillId="0" borderId="34" xfId="6" applyNumberFormat="1" applyFont="1" applyBorder="1" applyAlignment="1">
      <alignment horizontal="right" vertical="center"/>
    </xf>
    <xf numFmtId="178" fontId="19" fillId="0" borderId="43" xfId="6" applyNumberFormat="1" applyFont="1" applyBorder="1" applyAlignment="1">
      <alignment horizontal="right" vertical="center"/>
    </xf>
    <xf numFmtId="178" fontId="19" fillId="0" borderId="72" xfId="6" applyNumberFormat="1" applyFont="1" applyBorder="1" applyAlignment="1">
      <alignment horizontal="right" vertical="center"/>
    </xf>
    <xf numFmtId="178" fontId="19" fillId="0" borderId="42" xfId="6" applyNumberFormat="1" applyFont="1" applyBorder="1" applyAlignment="1">
      <alignment horizontal="right" vertical="center"/>
    </xf>
    <xf numFmtId="0" fontId="9" fillId="0" borderId="0" xfId="0" applyFont="1" applyAlignment="1">
      <alignment horizontal="left" vertical="top" wrapText="1"/>
    </xf>
    <xf numFmtId="0" fontId="17" fillId="0" borderId="0" xfId="0" applyFont="1" applyAlignment="1">
      <alignment vertical="center"/>
    </xf>
    <xf numFmtId="179" fontId="16" fillId="0" borderId="0" xfId="6" applyNumberFormat="1" applyFont="1" applyAlignment="1">
      <alignment horizontal="right"/>
    </xf>
    <xf numFmtId="179" fontId="16" fillId="0" borderId="0" xfId="6" applyNumberFormat="1" applyFont="1"/>
    <xf numFmtId="178" fontId="19" fillId="0" borderId="38" xfId="0" applyNumberFormat="1" applyFont="1" applyBorder="1" applyAlignment="1">
      <alignment vertical="center"/>
    </xf>
    <xf numFmtId="178" fontId="19" fillId="0" borderId="91" xfId="6" applyNumberFormat="1" applyFont="1" applyBorder="1" applyAlignment="1">
      <alignment horizontal="right" vertical="center"/>
    </xf>
    <xf numFmtId="178" fontId="19" fillId="0" borderId="0" xfId="6" applyNumberFormat="1" applyFont="1" applyAlignment="1">
      <alignment horizontal="right" vertical="center"/>
    </xf>
    <xf numFmtId="178" fontId="19" fillId="0" borderId="45" xfId="0" applyNumberFormat="1" applyFont="1" applyBorder="1" applyAlignment="1">
      <alignment vertical="center"/>
    </xf>
    <xf numFmtId="178" fontId="19" fillId="0" borderId="18" xfId="6" applyNumberFormat="1" applyFont="1" applyBorder="1" applyAlignment="1">
      <alignment horizontal="right" vertical="center"/>
    </xf>
    <xf numFmtId="178" fontId="19" fillId="0" borderId="62" xfId="0" applyNumberFormat="1" applyFont="1" applyBorder="1" applyAlignment="1">
      <alignment vertical="center"/>
    </xf>
    <xf numFmtId="178" fontId="19" fillId="0" borderId="42" xfId="0" applyNumberFormat="1" applyFont="1" applyBorder="1" applyAlignment="1">
      <alignment vertical="center"/>
    </xf>
    <xf numFmtId="178" fontId="19" fillId="0" borderId="13" xfId="6" applyNumberFormat="1" applyFont="1" applyBorder="1" applyAlignment="1">
      <alignment horizontal="right" vertical="center"/>
    </xf>
    <xf numFmtId="0" fontId="21" fillId="0" borderId="0" xfId="0" applyFont="1" applyAlignment="1">
      <alignment vertical="top" wrapText="1"/>
    </xf>
    <xf numFmtId="0" fontId="19" fillId="0" borderId="0" xfId="0" applyFont="1" applyAlignment="1">
      <alignment vertical="top"/>
    </xf>
    <xf numFmtId="0" fontId="53" fillId="0" borderId="0" xfId="0" applyFont="1" applyAlignment="1">
      <alignment horizontal="left" vertical="top" wrapText="1"/>
    </xf>
    <xf numFmtId="178" fontId="19" fillId="0" borderId="16" xfId="6" applyNumberFormat="1" applyFont="1" applyBorder="1" applyAlignment="1">
      <alignment horizontal="right" vertical="center"/>
    </xf>
    <xf numFmtId="178" fontId="19" fillId="0" borderId="66" xfId="6" applyNumberFormat="1" applyFont="1" applyBorder="1" applyAlignment="1">
      <alignment horizontal="right" vertical="center"/>
    </xf>
    <xf numFmtId="178" fontId="19" fillId="0" borderId="53" xfId="6" applyNumberFormat="1" applyFont="1" applyBorder="1" applyAlignment="1">
      <alignment horizontal="right" vertical="center"/>
    </xf>
    <xf numFmtId="178" fontId="19" fillId="0" borderId="14" xfId="6" applyNumberFormat="1" applyFont="1" applyBorder="1" applyAlignment="1">
      <alignment horizontal="right" vertical="center"/>
    </xf>
    <xf numFmtId="178" fontId="19" fillId="0" borderId="10" xfId="6" applyNumberFormat="1" applyFont="1" applyBorder="1" applyAlignment="1">
      <alignment horizontal="right" vertical="center"/>
    </xf>
    <xf numFmtId="178" fontId="19" fillId="0" borderId="69" xfId="6" applyNumberFormat="1" applyFont="1" applyBorder="1" applyAlignment="1">
      <alignment horizontal="right" vertical="center"/>
    </xf>
    <xf numFmtId="178" fontId="19" fillId="0" borderId="73" xfId="6" applyNumberFormat="1" applyFont="1" applyBorder="1" applyAlignment="1">
      <alignment horizontal="right" vertical="center"/>
    </xf>
    <xf numFmtId="178" fontId="19" fillId="0" borderId="20" xfId="6" applyNumberFormat="1" applyFont="1" applyBorder="1" applyAlignment="1">
      <alignment horizontal="right" vertical="center"/>
    </xf>
    <xf numFmtId="0" fontId="16" fillId="0" borderId="0" xfId="0" applyFont="1" applyAlignment="1">
      <alignment shrinkToFit="1"/>
    </xf>
    <xf numFmtId="181" fontId="23" fillId="0" borderId="39" xfId="0" applyNumberFormat="1" applyFont="1" applyBorder="1"/>
    <xf numFmtId="181" fontId="23" fillId="0" borderId="37" xfId="0" applyNumberFormat="1" applyFont="1" applyBorder="1"/>
    <xf numFmtId="181" fontId="23" fillId="0" borderId="38" xfId="0" applyNumberFormat="1" applyFont="1" applyBorder="1"/>
    <xf numFmtId="181" fontId="23" fillId="0" borderId="41" xfId="0" applyNumberFormat="1" applyFont="1" applyBorder="1"/>
    <xf numFmtId="181" fontId="23" fillId="0" borderId="40" xfId="0" applyNumberFormat="1" applyFont="1" applyBorder="1"/>
    <xf numFmtId="181" fontId="23" fillId="0" borderId="43" xfId="0" applyNumberFormat="1" applyFont="1" applyBorder="1"/>
    <xf numFmtId="181" fontId="23" fillId="0" borderId="34" xfId="0" applyNumberFormat="1" applyFont="1" applyBorder="1"/>
    <xf numFmtId="181" fontId="23" fillId="0" borderId="42" xfId="0" applyNumberFormat="1" applyFont="1" applyBorder="1"/>
    <xf numFmtId="9" fontId="16" fillId="0" borderId="0" xfId="14" applyFont="1" applyAlignment="1"/>
    <xf numFmtId="9" fontId="16" fillId="0" borderId="0" xfId="14" applyFont="1" applyAlignment="1">
      <alignment horizontal="right"/>
    </xf>
    <xf numFmtId="9" fontId="23" fillId="0" borderId="35" xfId="14" applyFont="1" applyBorder="1" applyAlignment="1">
      <alignment horizontal="center"/>
    </xf>
    <xf numFmtId="9" fontId="23" fillId="0" borderId="30" xfId="14" applyFont="1" applyBorder="1" applyAlignment="1">
      <alignment horizontal="center"/>
    </xf>
    <xf numFmtId="9" fontId="23" fillId="0" borderId="36" xfId="14" applyFont="1" applyBorder="1" applyAlignment="1">
      <alignment horizontal="center"/>
    </xf>
    <xf numFmtId="192" fontId="23" fillId="0" borderId="17" xfId="14" quotePrefix="1" applyNumberFormat="1" applyFont="1" applyBorder="1" applyAlignment="1">
      <alignment horizontal="right"/>
    </xf>
    <xf numFmtId="192" fontId="23" fillId="0" borderId="25" xfId="14" applyNumberFormat="1" applyFont="1" applyBorder="1" applyAlignment="1">
      <alignment horizontal="right"/>
    </xf>
    <xf numFmtId="192" fontId="23" fillId="0" borderId="28" xfId="14" applyNumberFormat="1" applyFont="1" applyBorder="1" applyAlignment="1"/>
    <xf numFmtId="192" fontId="23" fillId="0" borderId="18" xfId="14" quotePrefix="1" applyNumberFormat="1" applyFont="1" applyBorder="1" applyAlignment="1">
      <alignment horizontal="right"/>
    </xf>
    <xf numFmtId="192" fontId="23" fillId="0" borderId="26" xfId="14" applyNumberFormat="1" applyFont="1" applyBorder="1" applyAlignment="1">
      <alignment horizontal="right"/>
    </xf>
    <xf numFmtId="191" fontId="23" fillId="0" borderId="26" xfId="14" applyNumberFormat="1" applyFont="1" applyBorder="1" applyAlignment="1">
      <alignment horizontal="right"/>
    </xf>
    <xf numFmtId="192" fontId="23" fillId="0" borderId="88" xfId="14" quotePrefix="1" applyNumberFormat="1" applyFont="1" applyBorder="1" applyAlignment="1">
      <alignment horizontal="right"/>
    </xf>
    <xf numFmtId="192" fontId="23" fillId="0" borderId="87" xfId="14" applyNumberFormat="1" applyFont="1" applyBorder="1" applyAlignment="1">
      <alignment horizontal="right"/>
    </xf>
    <xf numFmtId="192" fontId="23" fillId="0" borderId="100" xfId="14" applyNumberFormat="1" applyFont="1" applyBorder="1" applyAlignment="1"/>
    <xf numFmtId="192" fontId="23" fillId="0" borderId="101" xfId="14" applyNumberFormat="1" applyFont="1" applyBorder="1" applyAlignment="1"/>
    <xf numFmtId="192" fontId="23" fillId="0" borderId="85" xfId="14" applyNumberFormat="1" applyFont="1" applyBorder="1" applyAlignment="1"/>
    <xf numFmtId="192" fontId="23" fillId="0" borderId="68" xfId="14" applyNumberFormat="1" applyFont="1" applyBorder="1" applyAlignment="1"/>
    <xf numFmtId="185" fontId="27" fillId="0" borderId="38" xfId="6" applyNumberFormat="1" applyFont="1" applyBorder="1" applyAlignment="1">
      <alignment horizontal="right" shrinkToFit="1"/>
    </xf>
    <xf numFmtId="176" fontId="27" fillId="0" borderId="45" xfId="6" applyNumberFormat="1" applyFont="1" applyBorder="1" applyAlignment="1">
      <alignment horizontal="right" shrinkToFit="1"/>
    </xf>
    <xf numFmtId="40" fontId="27" fillId="0" borderId="48" xfId="6" applyNumberFormat="1" applyFont="1" applyBorder="1" applyAlignment="1">
      <alignment horizontal="right" shrinkToFit="1"/>
    </xf>
    <xf numFmtId="49" fontId="27" fillId="0" borderId="8" xfId="0" applyNumberFormat="1" applyFont="1" applyFill="1" applyBorder="1" applyAlignment="1">
      <alignment horizontal="center" vertical="center" wrapText="1" shrinkToFit="1"/>
    </xf>
    <xf numFmtId="49" fontId="27" fillId="0" borderId="53" xfId="0" quotePrefix="1" applyNumberFormat="1" applyFont="1" applyBorder="1" applyAlignment="1">
      <alignment horizontal="center" vertical="center" shrinkToFit="1"/>
    </xf>
    <xf numFmtId="181" fontId="27" fillId="0" borderId="60" xfId="6" applyNumberFormat="1" applyFont="1" applyBorder="1" applyAlignment="1">
      <alignment horizontal="right" shrinkToFit="1"/>
    </xf>
    <xf numFmtId="181" fontId="27" fillId="0" borderId="45" xfId="6" applyNumberFormat="1" applyFont="1" applyBorder="1" applyAlignment="1">
      <alignment horizontal="right" shrinkToFit="1"/>
    </xf>
    <xf numFmtId="183" fontId="27" fillId="0" borderId="45" xfId="6" applyNumberFormat="1" applyFont="1" applyBorder="1" applyAlignment="1">
      <alignment horizontal="right" shrinkToFit="1"/>
    </xf>
    <xf numFmtId="183" fontId="27" fillId="0" borderId="48" xfId="6" applyNumberFormat="1" applyFont="1" applyBorder="1" applyAlignment="1">
      <alignment horizontal="right" shrinkToFit="1"/>
    </xf>
    <xf numFmtId="179" fontId="27" fillId="0" borderId="26" xfId="7" applyNumberFormat="1" applyFont="1" applyBorder="1" applyAlignment="1">
      <alignment horizontal="right" shrinkToFit="1"/>
    </xf>
    <xf numFmtId="179" fontId="25" fillId="0" borderId="37" xfId="7" applyNumberFormat="1" applyFont="1" applyBorder="1" applyAlignment="1">
      <alignment horizontal="right" shrinkToFit="1"/>
    </xf>
    <xf numFmtId="191" fontId="18" fillId="0" borderId="0" xfId="0" applyNumberFormat="1" applyFont="1" applyFill="1" applyAlignment="1">
      <alignment vertical="center"/>
    </xf>
    <xf numFmtId="185" fontId="27" fillId="0" borderId="22" xfId="6" applyNumberFormat="1" applyFont="1" applyFill="1" applyBorder="1" applyAlignment="1">
      <alignment horizontal="right" shrinkToFit="1"/>
    </xf>
    <xf numFmtId="176" fontId="27" fillId="0" borderId="6" xfId="6" applyNumberFormat="1" applyFont="1" applyFill="1" applyBorder="1" applyAlignment="1">
      <alignment horizontal="right" shrinkToFit="1"/>
    </xf>
    <xf numFmtId="40" fontId="27" fillId="0" borderId="7" xfId="6" applyNumberFormat="1" applyFont="1" applyFill="1" applyBorder="1" applyAlignment="1">
      <alignment horizontal="right" shrinkToFit="1"/>
    </xf>
    <xf numFmtId="179" fontId="24" fillId="0" borderId="46" xfId="6" applyNumberFormat="1" applyFont="1" applyFill="1" applyBorder="1"/>
    <xf numFmtId="181" fontId="27" fillId="0" borderId="28" xfId="6" applyNumberFormat="1" applyFont="1" applyFill="1" applyBorder="1" applyAlignment="1">
      <alignment horizontal="right"/>
    </xf>
    <xf numFmtId="181" fontId="27" fillId="0" borderId="27" xfId="6" applyNumberFormat="1" applyFont="1" applyFill="1" applyBorder="1" applyAlignment="1">
      <alignment horizontal="right"/>
    </xf>
    <xf numFmtId="181" fontId="27" fillId="0" borderId="27" xfId="6" quotePrefix="1" applyNumberFormat="1" applyFont="1" applyFill="1" applyBorder="1" applyAlignment="1">
      <alignment horizontal="right"/>
    </xf>
    <xf numFmtId="181" fontId="24" fillId="0" borderId="44" xfId="6" applyNumberFormat="1" applyFont="1" applyFill="1" applyBorder="1" applyAlignment="1">
      <alignment horizontal="right"/>
    </xf>
    <xf numFmtId="189" fontId="27" fillId="0" borderId="26" xfId="7" applyNumberFormat="1" applyFont="1" applyBorder="1" applyAlignment="1">
      <alignment horizontal="right" shrinkToFit="1"/>
    </xf>
    <xf numFmtId="179" fontId="18" fillId="0" borderId="29" xfId="9" applyNumberFormat="1" applyFont="1" applyFill="1" applyBorder="1" applyAlignment="1">
      <alignment horizontal="center" vertical="center" wrapText="1" shrinkToFit="1"/>
    </xf>
    <xf numFmtId="179" fontId="27" fillId="0" borderId="26" xfId="7" quotePrefix="1" applyNumberFormat="1" applyFont="1" applyFill="1" applyBorder="1" applyAlignment="1">
      <alignment horizontal="right"/>
    </xf>
    <xf numFmtId="179" fontId="25" fillId="0" borderId="30" xfId="7" quotePrefix="1" applyNumberFormat="1" applyFont="1" applyFill="1" applyBorder="1" applyAlignment="1">
      <alignment horizontal="right" shrinkToFit="1"/>
    </xf>
    <xf numFmtId="179" fontId="27" fillId="0" borderId="0" xfId="6" applyNumberFormat="1" applyFont="1" applyFill="1" applyBorder="1" applyAlignment="1">
      <alignment horizontal="right"/>
    </xf>
    <xf numFmtId="179" fontId="27" fillId="0" borderId="3" xfId="0" applyNumberFormat="1" applyFont="1" applyFill="1" applyBorder="1" applyAlignment="1">
      <alignment horizontal="right"/>
    </xf>
    <xf numFmtId="184" fontId="27" fillId="0" borderId="74" xfId="6" applyNumberFormat="1" applyFont="1" applyFill="1" applyBorder="1" applyAlignment="1">
      <alignment horizontal="right" shrinkToFit="1"/>
    </xf>
    <xf numFmtId="184" fontId="27" fillId="0" borderId="25" xfId="6" applyNumberFormat="1" applyFont="1" applyFill="1" applyBorder="1" applyAlignment="1">
      <alignment horizontal="right" shrinkToFit="1"/>
    </xf>
    <xf numFmtId="184" fontId="27" fillId="0" borderId="28" xfId="6" applyNumberFormat="1" applyFont="1" applyFill="1" applyBorder="1" applyAlignment="1">
      <alignment horizontal="right" shrinkToFit="1"/>
    </xf>
    <xf numFmtId="184" fontId="27" fillId="0" borderId="24" xfId="6" applyNumberFormat="1" applyFont="1" applyFill="1" applyBorder="1" applyAlignment="1">
      <alignment horizontal="right" shrinkToFit="1"/>
    </xf>
    <xf numFmtId="183" fontId="27" fillId="0" borderId="24" xfId="6" applyNumberFormat="1" applyFont="1" applyFill="1" applyBorder="1" applyAlignment="1">
      <alignment horizontal="right" shrinkToFit="1"/>
    </xf>
    <xf numFmtId="183" fontId="27" fillId="0" borderId="25" xfId="6" applyNumberFormat="1" applyFont="1" applyFill="1" applyBorder="1" applyAlignment="1">
      <alignment horizontal="right" shrinkToFit="1"/>
    </xf>
    <xf numFmtId="183" fontId="27" fillId="0" borderId="97" xfId="6" applyNumberFormat="1" applyFont="1" applyFill="1" applyBorder="1" applyAlignment="1">
      <alignment horizontal="right" shrinkToFit="1"/>
    </xf>
    <xf numFmtId="183" fontId="27" fillId="0" borderId="74" xfId="6" applyNumberFormat="1" applyFont="1" applyFill="1" applyBorder="1" applyAlignment="1">
      <alignment horizontal="right" shrinkToFit="1"/>
    </xf>
    <xf numFmtId="183" fontId="27" fillId="0" borderId="60" xfId="6" applyNumberFormat="1" applyFont="1" applyFill="1" applyBorder="1" applyAlignment="1">
      <alignment horizontal="right" shrinkToFit="1"/>
    </xf>
    <xf numFmtId="183" fontId="27" fillId="6" borderId="60" xfId="6" applyNumberFormat="1" applyFont="1" applyFill="1" applyBorder="1" applyAlignment="1">
      <alignment horizontal="right" shrinkToFit="1"/>
    </xf>
    <xf numFmtId="183" fontId="27" fillId="0" borderId="60" xfId="6" applyNumberFormat="1" applyFont="1" applyBorder="1" applyAlignment="1">
      <alignment horizontal="right" shrinkToFit="1"/>
    </xf>
    <xf numFmtId="49" fontId="27" fillId="0" borderId="4" xfId="0" quotePrefix="1" applyNumberFormat="1" applyFont="1" applyFill="1" applyBorder="1" applyAlignment="1">
      <alignment horizontal="center" vertical="center" shrinkToFit="1"/>
    </xf>
    <xf numFmtId="181" fontId="27" fillId="0" borderId="23" xfId="6" applyNumberFormat="1" applyFont="1" applyFill="1" applyBorder="1" applyAlignment="1">
      <alignment horizontal="right" shrinkToFit="1"/>
    </xf>
    <xf numFmtId="181" fontId="27" fillId="0" borderId="6" xfId="6" applyNumberFormat="1" applyFont="1" applyFill="1" applyBorder="1" applyAlignment="1">
      <alignment horizontal="right" shrinkToFit="1"/>
    </xf>
    <xf numFmtId="181" fontId="27" fillId="0" borderId="6" xfId="6" quotePrefix="1" applyNumberFormat="1" applyFont="1" applyFill="1" applyBorder="1" applyAlignment="1">
      <alignment horizontal="right" shrinkToFit="1"/>
    </xf>
    <xf numFmtId="183" fontId="27" fillId="0" borderId="6" xfId="6" applyNumberFormat="1" applyFont="1" applyFill="1" applyBorder="1" applyAlignment="1">
      <alignment horizontal="right" shrinkToFit="1"/>
    </xf>
    <xf numFmtId="0" fontId="27" fillId="0" borderId="23" xfId="0" applyFont="1" applyFill="1" applyBorder="1" applyAlignment="1">
      <alignment horizontal="left" wrapText="1" shrinkToFit="1"/>
    </xf>
    <xf numFmtId="0" fontId="27" fillId="0" borderId="7" xfId="0" applyFont="1" applyFill="1" applyBorder="1" applyAlignment="1">
      <alignment horizontal="left" wrapText="1" shrinkToFit="1"/>
    </xf>
    <xf numFmtId="194" fontId="27" fillId="0" borderId="28" xfId="6" applyNumberFormat="1" applyFont="1" applyFill="1" applyBorder="1" applyAlignment="1">
      <alignment horizontal="right" shrinkToFit="1"/>
    </xf>
    <xf numFmtId="183" fontId="27" fillId="0" borderId="54" xfId="6" applyNumberFormat="1" applyFont="1" applyFill="1" applyBorder="1" applyAlignment="1">
      <alignment horizontal="right" shrinkToFit="1"/>
    </xf>
    <xf numFmtId="0" fontId="18" fillId="0" borderId="0" xfId="0" applyFont="1" applyAlignment="1">
      <alignment vertical="center"/>
    </xf>
    <xf numFmtId="0" fontId="18" fillId="0" borderId="0" xfId="0" applyFont="1" applyAlignment="1">
      <alignment horizontal="right" vertical="center"/>
    </xf>
    <xf numFmtId="0" fontId="73" fillId="0" borderId="0" xfId="0" applyFont="1" applyAlignment="1">
      <alignment vertical="center"/>
    </xf>
    <xf numFmtId="0" fontId="24" fillId="0" borderId="0" xfId="0" applyFont="1" applyAlignment="1">
      <alignment vertical="center"/>
    </xf>
    <xf numFmtId="0" fontId="74" fillId="0" borderId="0" xfId="0" applyFont="1" applyAlignment="1">
      <alignment vertical="center"/>
    </xf>
    <xf numFmtId="0" fontId="34" fillId="0" borderId="0" xfId="0" applyFont="1" applyAlignment="1">
      <alignment vertical="center"/>
    </xf>
    <xf numFmtId="0" fontId="73" fillId="0" borderId="0" xfId="0" applyFont="1" applyBorder="1" applyAlignment="1">
      <alignment vertical="center"/>
    </xf>
    <xf numFmtId="179" fontId="18" fillId="0" borderId="53" xfId="9" applyNumberFormat="1" applyFont="1" applyFill="1" applyBorder="1" applyAlignment="1">
      <alignment horizontal="center" vertical="center" wrapText="1" shrinkToFit="1"/>
    </xf>
    <xf numFmtId="0" fontId="24" fillId="0" borderId="0" xfId="0" applyFont="1" applyAlignment="1">
      <alignment vertical="center" shrinkToFit="1"/>
    </xf>
    <xf numFmtId="179" fontId="18" fillId="0" borderId="0" xfId="6" applyNumberFormat="1" applyFont="1" applyAlignment="1">
      <alignment horizontal="right"/>
    </xf>
    <xf numFmtId="0" fontId="24" fillId="0" borderId="0" xfId="0" applyFont="1" applyAlignment="1">
      <alignment shrinkToFit="1"/>
    </xf>
    <xf numFmtId="49" fontId="23" fillId="0" borderId="0" xfId="0" applyNumberFormat="1" applyFont="1" applyAlignment="1">
      <alignment horizontal="right"/>
    </xf>
    <xf numFmtId="0" fontId="26" fillId="0" borderId="0" xfId="0" applyFont="1"/>
    <xf numFmtId="178" fontId="25" fillId="0" borderId="16" xfId="0" applyNumberFormat="1" applyFont="1" applyBorder="1" applyAlignment="1">
      <alignment wrapText="1"/>
    </xf>
    <xf numFmtId="179" fontId="24" fillId="0" borderId="66" xfId="6" applyNumberFormat="1" applyFont="1" applyBorder="1" applyAlignment="1">
      <alignment horizontal="right" shrinkToFit="1"/>
    </xf>
    <xf numFmtId="179" fontId="24" fillId="0" borderId="29" xfId="6" applyNumberFormat="1" applyFont="1" applyBorder="1" applyAlignment="1">
      <alignment horizontal="right" shrinkToFit="1"/>
    </xf>
    <xf numFmtId="178" fontId="23" fillId="0" borderId="56" xfId="0" applyNumberFormat="1" applyFont="1" applyBorder="1" applyAlignment="1">
      <alignment horizontal="left" wrapText="1"/>
    </xf>
    <xf numFmtId="179" fontId="27" fillId="0" borderId="67" xfId="6" applyNumberFormat="1" applyFont="1" applyBorder="1" applyAlignment="1">
      <alignment horizontal="right" shrinkToFit="1"/>
    </xf>
    <xf numFmtId="179" fontId="27" fillId="0" borderId="26" xfId="6" applyNumberFormat="1" applyFont="1" applyBorder="1" applyAlignment="1">
      <alignment horizontal="right" shrinkToFit="1"/>
    </xf>
    <xf numFmtId="178" fontId="23" fillId="0" borderId="10" xfId="0" applyNumberFormat="1" applyFont="1" applyBorder="1" applyAlignment="1">
      <alignment horizontal="left" wrapText="1"/>
    </xf>
    <xf numFmtId="179" fontId="27" fillId="0" borderId="79" xfId="6" applyNumberFormat="1" applyFont="1" applyBorder="1" applyAlignment="1">
      <alignment horizontal="right" shrinkToFit="1"/>
    </xf>
    <xf numFmtId="179" fontId="27" fillId="0" borderId="83" xfId="6" applyNumberFormat="1" applyFont="1" applyBorder="1" applyAlignment="1">
      <alignment horizontal="right" shrinkToFit="1"/>
    </xf>
    <xf numFmtId="178" fontId="25" fillId="0" borderId="9" xfId="0" applyNumberFormat="1" applyFont="1" applyBorder="1" applyAlignment="1">
      <alignment wrapText="1"/>
    </xf>
    <xf numFmtId="179" fontId="24" fillId="0" borderId="76" xfId="6" applyNumberFormat="1" applyFont="1" applyBorder="1" applyAlignment="1">
      <alignment horizontal="right" shrinkToFit="1"/>
    </xf>
    <xf numFmtId="179" fontId="24" fillId="0" borderId="30" xfId="6" applyNumberFormat="1" applyFont="1" applyBorder="1" applyAlignment="1">
      <alignment horizontal="right" shrinkToFit="1"/>
    </xf>
    <xf numFmtId="0" fontId="23" fillId="0" borderId="0" xfId="0" applyFont="1"/>
    <xf numFmtId="178" fontId="23" fillId="0" borderId="10" xfId="0" applyNumberFormat="1" applyFont="1" applyBorder="1" applyAlignment="1">
      <alignment shrinkToFit="1"/>
    </xf>
    <xf numFmtId="179" fontId="27" fillId="0" borderId="66" xfId="6" applyNumberFormat="1" applyFont="1" applyBorder="1" applyAlignment="1">
      <alignment horizontal="right" shrinkToFit="1"/>
    </xf>
    <xf numFmtId="179" fontId="27" fillId="0" borderId="29" xfId="6" applyNumberFormat="1" applyFont="1" applyBorder="1" applyAlignment="1">
      <alignment horizontal="right" shrinkToFit="1"/>
    </xf>
    <xf numFmtId="178" fontId="25" fillId="0" borderId="80" xfId="0" applyNumberFormat="1" applyFont="1" applyBorder="1" applyAlignment="1">
      <alignment wrapText="1"/>
    </xf>
    <xf numFmtId="179" fontId="24" fillId="0" borderId="81" xfId="6" applyNumberFormat="1" applyFont="1" applyBorder="1" applyAlignment="1">
      <alignment horizontal="right" shrinkToFit="1"/>
    </xf>
    <xf numFmtId="179" fontId="24" fillId="0" borderId="37" xfId="6" applyNumberFormat="1" applyFont="1" applyBorder="1" applyAlignment="1">
      <alignment horizontal="right" shrinkToFit="1"/>
    </xf>
    <xf numFmtId="178" fontId="23" fillId="0" borderId="24" xfId="0" applyNumberFormat="1" applyFont="1" applyBorder="1" applyAlignment="1">
      <alignment horizontal="left" wrapText="1"/>
    </xf>
    <xf numFmtId="179" fontId="27" fillId="0" borderId="74" xfId="6" applyNumberFormat="1" applyFont="1" applyBorder="1" applyAlignment="1">
      <alignment horizontal="right"/>
    </xf>
    <xf numFmtId="179" fontId="27" fillId="0" borderId="25" xfId="6" applyNumberFormat="1" applyFont="1" applyBorder="1" applyAlignment="1">
      <alignment horizontal="right"/>
    </xf>
    <xf numFmtId="178" fontId="55" fillId="0" borderId="14" xfId="0" applyNumberFormat="1" applyFont="1" applyBorder="1" applyAlignment="1">
      <alignment wrapText="1"/>
    </xf>
    <xf numFmtId="179" fontId="27" fillId="0" borderId="67" xfId="6" applyNumberFormat="1" applyFont="1" applyBorder="1" applyAlignment="1">
      <alignment horizontal="right"/>
    </xf>
    <xf numFmtId="179" fontId="27" fillId="0" borderId="26" xfId="6" applyNumberFormat="1" applyFont="1" applyBorder="1" applyAlignment="1">
      <alignment horizontal="right"/>
    </xf>
    <xf numFmtId="178" fontId="23" fillId="0" borderId="14" xfId="0" applyNumberFormat="1" applyFont="1" applyBorder="1" applyAlignment="1">
      <alignment wrapText="1"/>
    </xf>
    <xf numFmtId="181" fontId="27" fillId="0" borderId="67" xfId="6" applyNumberFormat="1" applyFont="1" applyBorder="1" applyAlignment="1">
      <alignment horizontal="right" shrinkToFit="1"/>
    </xf>
    <xf numFmtId="178" fontId="23" fillId="0" borderId="63" xfId="0" applyNumberFormat="1" applyFont="1" applyBorder="1" applyAlignment="1">
      <alignment wrapText="1"/>
    </xf>
    <xf numFmtId="178" fontId="25" fillId="0" borderId="24" xfId="0" applyNumberFormat="1" applyFont="1" applyBorder="1" applyAlignment="1">
      <alignment wrapText="1"/>
    </xf>
    <xf numFmtId="179" fontId="24" fillId="0" borderId="74" xfId="6" applyNumberFormat="1" applyFont="1" applyBorder="1" applyAlignment="1">
      <alignment horizontal="right" shrinkToFit="1"/>
    </xf>
    <xf numFmtId="179" fontId="24" fillId="0" borderId="25" xfId="6" applyNumberFormat="1" applyFont="1" applyBorder="1" applyAlignment="1">
      <alignment horizontal="right" shrinkToFit="1"/>
    </xf>
    <xf numFmtId="179" fontId="27" fillId="0" borderId="75" xfId="6" applyNumberFormat="1" applyFont="1" applyBorder="1" applyAlignment="1">
      <alignment horizontal="right" shrinkToFit="1"/>
    </xf>
    <xf numFmtId="179" fontId="27" fillId="0" borderId="32" xfId="6" applyNumberFormat="1" applyFont="1" applyBorder="1" applyAlignment="1">
      <alignment horizontal="right" shrinkToFit="1"/>
    </xf>
    <xf numFmtId="179" fontId="24" fillId="0" borderId="71" xfId="6" applyNumberFormat="1" applyFont="1" applyBorder="1" applyAlignment="1">
      <alignment horizontal="right" shrinkToFit="1"/>
    </xf>
    <xf numFmtId="179" fontId="24" fillId="0" borderId="31" xfId="6" applyNumberFormat="1" applyFont="1" applyBorder="1" applyAlignment="1">
      <alignment horizontal="right" shrinkToFit="1"/>
    </xf>
    <xf numFmtId="178" fontId="25" fillId="0" borderId="10" xfId="0" applyNumberFormat="1" applyFont="1" applyBorder="1" applyAlignment="1">
      <alignment horizontal="left" wrapText="1"/>
    </xf>
    <xf numFmtId="178" fontId="24" fillId="0" borderId="16" xfId="0" applyNumberFormat="1" applyFont="1" applyBorder="1" applyAlignment="1">
      <alignment horizontal="left" wrapText="1"/>
    </xf>
    <xf numFmtId="181" fontId="27" fillId="0" borderId="66" xfId="6" applyNumberFormat="1" applyFont="1" applyBorder="1" applyAlignment="1">
      <alignment horizontal="right" shrinkToFit="1"/>
    </xf>
    <xf numFmtId="181" fontId="27" fillId="0" borderId="29" xfId="6" applyNumberFormat="1" applyFont="1" applyBorder="1" applyAlignment="1">
      <alignment horizontal="right" shrinkToFit="1"/>
    </xf>
    <xf numFmtId="178" fontId="25" fillId="0" borderId="63" xfId="0" applyNumberFormat="1" applyFont="1" applyBorder="1" applyAlignment="1">
      <alignment wrapText="1"/>
    </xf>
    <xf numFmtId="179" fontId="24" fillId="0" borderId="67" xfId="6" applyNumberFormat="1" applyFont="1" applyBorder="1" applyAlignment="1">
      <alignment horizontal="right" shrinkToFit="1"/>
    </xf>
    <xf numFmtId="179" fontId="24" fillId="0" borderId="26" xfId="6" applyNumberFormat="1" applyFont="1" applyBorder="1" applyAlignment="1">
      <alignment horizontal="right" shrinkToFit="1"/>
    </xf>
    <xf numFmtId="178" fontId="23" fillId="0" borderId="64" xfId="0" applyNumberFormat="1" applyFont="1" applyBorder="1" applyAlignment="1">
      <alignment wrapText="1"/>
    </xf>
    <xf numFmtId="179" fontId="27" fillId="0" borderId="82" xfId="6" applyNumberFormat="1" applyFont="1" applyBorder="1" applyAlignment="1">
      <alignment horizontal="right" shrinkToFit="1"/>
    </xf>
    <xf numFmtId="179" fontId="27" fillId="0" borderId="98" xfId="6" applyNumberFormat="1" applyFont="1" applyBorder="1" applyAlignment="1">
      <alignment horizontal="right" shrinkToFit="1"/>
    </xf>
    <xf numFmtId="178" fontId="25" fillId="0" borderId="9" xfId="0" applyNumberFormat="1" applyFont="1" applyBorder="1" applyAlignment="1">
      <alignment horizontal="left" shrinkToFit="1"/>
    </xf>
    <xf numFmtId="0" fontId="18" fillId="0" borderId="10" xfId="0" applyFont="1" applyBorder="1" applyAlignment="1">
      <alignment horizontal="left" vertical="center" shrinkToFit="1"/>
    </xf>
    <xf numFmtId="179" fontId="27" fillId="0" borderId="71" xfId="6" applyNumberFormat="1" applyFont="1" applyBorder="1"/>
    <xf numFmtId="179" fontId="27" fillId="0" borderId="31" xfId="6" applyNumberFormat="1" applyFont="1" applyBorder="1"/>
    <xf numFmtId="179" fontId="27" fillId="0" borderId="71" xfId="6" applyNumberFormat="1" applyFont="1" applyBorder="1" applyAlignment="1">
      <alignment horizontal="right"/>
    </xf>
    <xf numFmtId="179" fontId="27" fillId="0" borderId="31" xfId="6" applyNumberFormat="1" applyFont="1" applyBorder="1" applyAlignment="1">
      <alignment horizontal="right"/>
    </xf>
    <xf numFmtId="178" fontId="24" fillId="0" borderId="76" xfId="6" applyNumberFormat="1" applyFont="1" applyBorder="1" applyAlignment="1">
      <alignment horizontal="right" shrinkToFit="1"/>
    </xf>
    <xf numFmtId="178" fontId="24" fillId="0" borderId="30" xfId="6" applyNumberFormat="1" applyFont="1" applyBorder="1" applyAlignment="1">
      <alignment horizontal="right" shrinkToFit="1"/>
    </xf>
    <xf numFmtId="0" fontId="23" fillId="0" borderId="0" xfId="0" applyFont="1" applyAlignment="1">
      <alignment vertical="top"/>
    </xf>
    <xf numFmtId="0" fontId="26" fillId="0" borderId="0" xfId="0" applyFont="1" applyAlignment="1">
      <alignment vertical="top"/>
    </xf>
    <xf numFmtId="0" fontId="38" fillId="0" borderId="0" xfId="10" applyFont="1" applyAlignment="1">
      <alignment horizontal="left" vertical="top" wrapText="1"/>
    </xf>
    <xf numFmtId="0" fontId="23" fillId="0" borderId="0" xfId="0" applyFont="1" applyAlignment="1">
      <alignment horizontal="left"/>
    </xf>
    <xf numFmtId="0" fontId="28" fillId="0" borderId="0" xfId="0" applyFont="1" applyAlignment="1">
      <alignment vertical="center"/>
    </xf>
    <xf numFmtId="178" fontId="25" fillId="0" borderId="10" xfId="0" applyNumberFormat="1" applyFont="1" applyBorder="1" applyAlignment="1">
      <alignment wrapText="1"/>
    </xf>
    <xf numFmtId="0" fontId="25" fillId="0" borderId="24" xfId="0" applyFont="1" applyBorder="1" applyAlignment="1">
      <alignment wrapText="1"/>
    </xf>
    <xf numFmtId="0" fontId="23" fillId="0" borderId="14" xfId="0" applyFont="1" applyBorder="1"/>
    <xf numFmtId="0" fontId="23" fillId="0" borderId="10" xfId="0" applyFont="1" applyBorder="1"/>
    <xf numFmtId="179" fontId="27" fillId="0" borderId="71" xfId="6" applyNumberFormat="1" applyFont="1" applyBorder="1" applyAlignment="1">
      <alignment horizontal="right" shrinkToFit="1"/>
    </xf>
    <xf numFmtId="0" fontId="25" fillId="0" borderId="9" xfId="0" applyFont="1" applyBorder="1" applyAlignment="1">
      <alignment wrapText="1"/>
    </xf>
    <xf numFmtId="178" fontId="25" fillId="0" borderId="55" xfId="0" applyNumberFormat="1" applyFont="1" applyBorder="1" applyAlignment="1">
      <alignment wrapText="1"/>
    </xf>
    <xf numFmtId="179" fontId="24" fillId="0" borderId="66" xfId="6" applyNumberFormat="1" applyFont="1" applyBorder="1" applyAlignment="1">
      <alignment horizontal="right"/>
    </xf>
    <xf numFmtId="0" fontId="23" fillId="0" borderId="64" xfId="0" applyFont="1" applyBorder="1" applyAlignment="1">
      <alignment wrapText="1"/>
    </xf>
    <xf numFmtId="179" fontId="27" fillId="0" borderId="73" xfId="6" applyNumberFormat="1" applyFont="1" applyBorder="1" applyAlignment="1">
      <alignment horizontal="right" shrinkToFit="1"/>
    </xf>
    <xf numFmtId="179" fontId="27" fillId="0" borderId="87" xfId="6" applyNumberFormat="1" applyFont="1" applyBorder="1" applyAlignment="1">
      <alignment horizontal="right" shrinkToFit="1"/>
    </xf>
    <xf numFmtId="0" fontId="23" fillId="0" borderId="0" xfId="0" applyFont="1" applyAlignment="1">
      <alignment horizontal="left" vertical="center" wrapText="1"/>
    </xf>
    <xf numFmtId="176" fontId="9" fillId="0" borderId="0" xfId="6" applyNumberFormat="1" applyFont="1" applyFill="1" applyBorder="1" applyAlignment="1">
      <alignment horizontal="right"/>
    </xf>
    <xf numFmtId="181" fontId="23" fillId="0" borderId="0" xfId="0" applyNumberFormat="1" applyFont="1"/>
    <xf numFmtId="180" fontId="23" fillId="0" borderId="24" xfId="0" quotePrefix="1" applyNumberFormat="1" applyFont="1" applyBorder="1" applyAlignment="1">
      <alignment horizontal="right"/>
    </xf>
    <xf numFmtId="195" fontId="23" fillId="0" borderId="25" xfId="0" applyNumberFormat="1" applyFont="1" applyBorder="1"/>
    <xf numFmtId="195" fontId="23" fillId="0" borderId="28" xfId="0" applyNumberFormat="1" applyFont="1" applyBorder="1"/>
    <xf numFmtId="180" fontId="23" fillId="0" borderId="14" xfId="0" quotePrefix="1" applyNumberFormat="1" applyFont="1" applyBorder="1" applyAlignment="1">
      <alignment horizontal="right"/>
    </xf>
    <xf numFmtId="195" fontId="23" fillId="0" borderId="26" xfId="0" applyNumberFormat="1" applyFont="1" applyBorder="1"/>
    <xf numFmtId="180" fontId="23" fillId="0" borderId="69" xfId="0" quotePrefix="1" applyNumberFormat="1" applyFont="1" applyBorder="1" applyAlignment="1">
      <alignment horizontal="right"/>
    </xf>
    <xf numFmtId="195" fontId="23" fillId="0" borderId="87" xfId="0" applyNumberFormat="1" applyFont="1" applyBorder="1"/>
    <xf numFmtId="195" fontId="23" fillId="0" borderId="100" xfId="0" applyNumberFormat="1" applyFont="1" applyBorder="1"/>
    <xf numFmtId="181" fontId="23" fillId="0" borderId="101" xfId="0" applyNumberFormat="1" applyFont="1" applyBorder="1"/>
    <xf numFmtId="181" fontId="23" fillId="0" borderId="85" xfId="0" applyNumberFormat="1" applyFont="1" applyBorder="1"/>
    <xf numFmtId="180" fontId="23" fillId="0" borderId="68" xfId="0" applyNumberFormat="1" applyFont="1" applyBorder="1"/>
    <xf numFmtId="181" fontId="23" fillId="0" borderId="90" xfId="0" applyNumberFormat="1" applyFont="1" applyBorder="1"/>
    <xf numFmtId="179" fontId="23" fillId="0" borderId="0" xfId="0" applyNumberFormat="1" applyFont="1" applyFill="1"/>
    <xf numFmtId="0" fontId="73" fillId="0" borderId="0" xfId="0" applyFont="1" applyBorder="1" applyAlignment="1">
      <alignment vertical="center" wrapText="1"/>
    </xf>
    <xf numFmtId="182" fontId="19" fillId="0" borderId="4" xfId="6" applyNumberFormat="1" applyFont="1" applyFill="1" applyBorder="1" applyAlignment="1">
      <alignment horizontal="right" vertical="center"/>
    </xf>
    <xf numFmtId="182" fontId="19" fillId="0" borderId="46" xfId="6" applyNumberFormat="1" applyFont="1" applyFill="1" applyBorder="1" applyAlignment="1">
      <alignment horizontal="right" vertical="center"/>
    </xf>
    <xf numFmtId="182" fontId="19" fillId="0" borderId="6" xfId="6" applyNumberFormat="1" applyFont="1" applyFill="1" applyBorder="1" applyAlignment="1">
      <alignment horizontal="right" vertical="center"/>
    </xf>
    <xf numFmtId="182" fontId="19" fillId="0" borderId="27" xfId="6" applyNumberFormat="1" applyFont="1" applyFill="1" applyBorder="1" applyAlignment="1">
      <alignment horizontal="right" vertical="center"/>
    </xf>
    <xf numFmtId="182" fontId="19" fillId="0" borderId="93" xfId="6" applyNumberFormat="1" applyFont="1" applyFill="1" applyBorder="1" applyAlignment="1">
      <alignment horizontal="right" vertical="center"/>
    </xf>
    <xf numFmtId="182" fontId="19" fillId="0" borderId="94" xfId="6" applyNumberFormat="1" applyFont="1" applyFill="1" applyBorder="1" applyAlignment="1">
      <alignment horizontal="right" vertical="center"/>
    </xf>
    <xf numFmtId="178" fontId="19" fillId="6" borderId="108" xfId="6" applyNumberFormat="1" applyFont="1" applyFill="1" applyBorder="1" applyAlignment="1">
      <alignment horizontal="right" vertical="center"/>
    </xf>
    <xf numFmtId="178" fontId="19" fillId="6" borderId="21" xfId="6" applyNumberFormat="1" applyFont="1" applyFill="1" applyBorder="1" applyAlignment="1">
      <alignment horizontal="right" vertical="center"/>
    </xf>
    <xf numFmtId="192" fontId="23" fillId="0" borderId="24" xfId="0" quotePrefix="1" applyNumberFormat="1" applyFont="1" applyBorder="1" applyAlignment="1">
      <alignment horizontal="right"/>
    </xf>
    <xf numFmtId="192" fontId="23" fillId="0" borderId="25" xfId="0" applyNumberFormat="1" applyFont="1" applyBorder="1"/>
    <xf numFmtId="192" fontId="23" fillId="0" borderId="28" xfId="0" applyNumberFormat="1" applyFont="1" applyBorder="1"/>
    <xf numFmtId="192" fontId="23" fillId="0" borderId="14" xfId="0" quotePrefix="1" applyNumberFormat="1" applyFont="1" applyBorder="1" applyAlignment="1">
      <alignment horizontal="right"/>
    </xf>
    <xf numFmtId="192" fontId="23" fillId="0" borderId="26" xfId="0" applyNumberFormat="1" applyFont="1" applyBorder="1"/>
    <xf numFmtId="192" fontId="23" fillId="0" borderId="69" xfId="0" quotePrefix="1" applyNumberFormat="1" applyFont="1" applyBorder="1" applyAlignment="1">
      <alignment horizontal="right"/>
    </xf>
    <xf numFmtId="192" fontId="23" fillId="0" borderId="87" xfId="0" applyNumberFormat="1" applyFont="1" applyBorder="1"/>
    <xf numFmtId="192" fontId="23" fillId="0" borderId="100" xfId="0" applyNumberFormat="1" applyFont="1" applyBorder="1"/>
    <xf numFmtId="192" fontId="23" fillId="0" borderId="101" xfId="0" applyNumberFormat="1" applyFont="1" applyBorder="1"/>
    <xf numFmtId="192" fontId="23" fillId="0" borderId="85" xfId="0" applyNumberFormat="1" applyFont="1" applyBorder="1"/>
    <xf numFmtId="192" fontId="23" fillId="0" borderId="68" xfId="0" applyNumberFormat="1" applyFont="1" applyBorder="1"/>
    <xf numFmtId="192" fontId="23" fillId="0" borderId="90" xfId="0" applyNumberFormat="1" applyFont="1" applyBorder="1"/>
    <xf numFmtId="0" fontId="4" fillId="0" borderId="0" xfId="0" applyFont="1" applyAlignment="1">
      <alignment horizontal="right" vertical="center"/>
    </xf>
    <xf numFmtId="177" fontId="18" fillId="0" borderId="0" xfId="6" applyNumberFormat="1" applyFont="1" applyFill="1" applyBorder="1" applyAlignment="1">
      <alignment horizontal="center" vertical="center" wrapText="1"/>
    </xf>
    <xf numFmtId="177" fontId="18" fillId="0" borderId="0" xfId="6" applyNumberFormat="1" applyFont="1" applyFill="1" applyBorder="1" applyAlignment="1">
      <alignment horizontal="center" vertical="center"/>
    </xf>
    <xf numFmtId="177" fontId="18" fillId="0" borderId="0" xfId="6" applyNumberFormat="1" applyFont="1" applyFill="1" applyBorder="1" applyAlignment="1"/>
    <xf numFmtId="181" fontId="18" fillId="0" borderId="0" xfId="6" applyNumberFormat="1" applyFont="1" applyFill="1" applyBorder="1" applyAlignment="1">
      <alignment horizontal="right"/>
    </xf>
    <xf numFmtId="181" fontId="18" fillId="0" borderId="0" xfId="6" quotePrefix="1" applyNumberFormat="1" applyFont="1" applyFill="1" applyBorder="1" applyAlignment="1">
      <alignment horizontal="right"/>
    </xf>
    <xf numFmtId="181" fontId="24" fillId="0" borderId="0" xfId="6" applyNumberFormat="1" applyFont="1" applyFill="1" applyBorder="1" applyAlignment="1">
      <alignment horizontal="right"/>
    </xf>
    <xf numFmtId="181" fontId="61" fillId="0" borderId="0" xfId="6" applyNumberFormat="1" applyFont="1" applyFill="1" applyBorder="1" applyAlignment="1">
      <alignment horizontal="right"/>
    </xf>
    <xf numFmtId="0" fontId="18" fillId="0" borderId="0" xfId="0" quotePrefix="1" applyFont="1" applyAlignment="1">
      <alignment horizontal="right"/>
    </xf>
    <xf numFmtId="0" fontId="76" fillId="0" borderId="6" xfId="0" applyFont="1" applyBorder="1" applyAlignment="1">
      <alignment vertical="center" wrapText="1"/>
    </xf>
    <xf numFmtId="180" fontId="23" fillId="0" borderId="0" xfId="0" quotePrefix="1" applyNumberFormat="1" applyFont="1" applyBorder="1" applyAlignment="1">
      <alignment horizontal="right"/>
    </xf>
    <xf numFmtId="195" fontId="23" fillId="0" borderId="0" xfId="0" applyNumberFormat="1" applyFont="1" applyBorder="1"/>
    <xf numFmtId="195" fontId="75" fillId="0" borderId="0" xfId="0" quotePrefix="1" applyNumberFormat="1" applyFont="1" applyBorder="1" applyAlignment="1">
      <alignment horizontal="right"/>
    </xf>
    <xf numFmtId="181" fontId="23" fillId="0" borderId="0" xfId="0" applyNumberFormat="1" applyFont="1" applyBorder="1"/>
    <xf numFmtId="180" fontId="23" fillId="0" borderId="0" xfId="0" applyNumberFormat="1" applyFont="1" applyBorder="1"/>
    <xf numFmtId="38" fontId="23" fillId="0" borderId="0" xfId="6" applyFont="1" applyFill="1" applyBorder="1"/>
    <xf numFmtId="0" fontId="18" fillId="0" borderId="0" xfId="0" applyFont="1" applyFill="1" applyBorder="1" applyAlignment="1">
      <alignment horizontal="left" vertical="top" shrinkToFit="1"/>
    </xf>
    <xf numFmtId="179" fontId="25" fillId="0" borderId="25" xfId="7" applyNumberFormat="1" applyFont="1" applyFill="1" applyBorder="1" applyAlignment="1">
      <alignment horizontal="right" shrinkToFit="1"/>
    </xf>
    <xf numFmtId="179" fontId="25" fillId="0" borderId="26" xfId="7" applyNumberFormat="1" applyFont="1" applyFill="1" applyBorder="1" applyAlignment="1">
      <alignment horizontal="right" shrinkToFit="1"/>
    </xf>
    <xf numFmtId="179" fontId="25" fillId="0" borderId="34" xfId="7" applyNumberFormat="1" applyFont="1" applyFill="1" applyBorder="1" applyAlignment="1">
      <alignment horizontal="right" shrinkToFit="1"/>
    </xf>
    <xf numFmtId="179" fontId="26" fillId="0" borderId="0" xfId="0" applyNumberFormat="1" applyFont="1"/>
    <xf numFmtId="179" fontId="25" fillId="0" borderId="25" xfId="0" applyNumberFormat="1" applyFont="1" applyBorder="1" applyAlignment="1">
      <alignment horizontal="right"/>
    </xf>
    <xf numFmtId="179" fontId="25" fillId="0" borderId="25" xfId="7" applyNumberFormat="1" applyFont="1" applyBorder="1" applyAlignment="1">
      <alignment horizontal="right" shrinkToFit="1"/>
    </xf>
    <xf numFmtId="179" fontId="27" fillId="0" borderId="26" xfId="7" applyNumberFormat="1" applyFont="1" applyBorder="1" applyAlignment="1">
      <alignment horizontal="right"/>
    </xf>
    <xf numFmtId="189" fontId="27" fillId="0" borderId="83" xfId="7" applyNumberFormat="1" applyFont="1" applyBorder="1" applyAlignment="1">
      <alignment horizontal="right" shrinkToFit="1"/>
    </xf>
    <xf numFmtId="189" fontId="25" fillId="0" borderId="26" xfId="7" applyNumberFormat="1" applyFont="1" applyBorder="1" applyAlignment="1">
      <alignment horizontal="right" shrinkToFit="1"/>
    </xf>
    <xf numFmtId="179" fontId="27" fillId="0" borderId="26" xfId="7" quotePrefix="1" applyNumberFormat="1" applyFont="1" applyFill="1" applyBorder="1" applyAlignment="1">
      <alignment horizontal="right" shrinkToFit="1"/>
    </xf>
    <xf numFmtId="189" fontId="25" fillId="0" borderId="25" xfId="7" applyNumberFormat="1" applyFont="1" applyBorder="1" applyAlignment="1">
      <alignment horizontal="right" shrinkToFit="1"/>
    </xf>
    <xf numFmtId="189" fontId="25" fillId="0" borderId="34" xfId="7" applyNumberFormat="1" applyFont="1" applyBorder="1" applyAlignment="1">
      <alignment horizontal="right" shrinkToFit="1"/>
    </xf>
    <xf numFmtId="179" fontId="27" fillId="0" borderId="83" xfId="7" applyNumberFormat="1" applyFont="1" applyBorder="1" applyAlignment="1">
      <alignment horizontal="right" shrinkToFit="1"/>
    </xf>
    <xf numFmtId="179" fontId="25" fillId="0" borderId="26" xfId="0" applyNumberFormat="1" applyFont="1" applyBorder="1" applyAlignment="1">
      <alignment horizontal="right"/>
    </xf>
    <xf numFmtId="179" fontId="25" fillId="0" borderId="26" xfId="7" applyNumberFormat="1" applyFont="1" applyBorder="1" applyAlignment="1">
      <alignment horizontal="right" shrinkToFit="1"/>
    </xf>
    <xf numFmtId="179" fontId="42" fillId="0" borderId="56" xfId="0" applyNumberFormat="1" applyFont="1" applyBorder="1" applyAlignment="1">
      <alignment wrapText="1"/>
    </xf>
    <xf numFmtId="189" fontId="27" fillId="0" borderId="26" xfId="6" applyNumberFormat="1" applyFont="1" applyFill="1" applyBorder="1" applyAlignment="1">
      <alignment horizontal="right" shrinkToFit="1"/>
    </xf>
    <xf numFmtId="177" fontId="52" fillId="0" borderId="26" xfId="12" applyNumberFormat="1" applyFont="1" applyBorder="1" applyAlignment="1">
      <alignment horizontal="right"/>
    </xf>
    <xf numFmtId="179" fontId="18" fillId="0" borderId="25" xfId="0" applyNumberFormat="1" applyFont="1" applyBorder="1" applyAlignment="1">
      <alignment horizontal="center" vertical="center"/>
    </xf>
    <xf numFmtId="179" fontId="52" fillId="0" borderId="37" xfId="8" applyNumberFormat="1" applyFont="1" applyBorder="1" applyAlignment="1">
      <alignment horizontal="right"/>
    </xf>
    <xf numFmtId="177" fontId="51" fillId="0" borderId="83" xfId="12" applyNumberFormat="1" applyFont="1" applyBorder="1" applyAlignment="1">
      <alignment horizontal="right"/>
    </xf>
    <xf numFmtId="189" fontId="25" fillId="0" borderId="34" xfId="7" applyNumberFormat="1" applyFont="1" applyFill="1" applyBorder="1" applyAlignment="1">
      <alignment horizontal="right" shrinkToFit="1"/>
    </xf>
    <xf numFmtId="179" fontId="27" fillId="0" borderId="83" xfId="7" quotePrefix="1" applyNumberFormat="1" applyFont="1" applyFill="1" applyBorder="1" applyAlignment="1">
      <alignment horizontal="right" shrinkToFit="1"/>
    </xf>
    <xf numFmtId="179" fontId="25" fillId="0" borderId="25" xfId="11" applyNumberFormat="1" applyFont="1" applyBorder="1" applyAlignment="1">
      <alignment horizontal="right" wrapText="1"/>
    </xf>
    <xf numFmtId="179" fontId="42" fillId="0" borderId="97" xfId="0" applyNumberFormat="1" applyFont="1" applyBorder="1" applyAlignment="1">
      <alignment wrapText="1"/>
    </xf>
    <xf numFmtId="179" fontId="27" fillId="0" borderId="83" xfId="7" applyNumberFormat="1" applyFont="1" applyFill="1" applyBorder="1" applyAlignment="1">
      <alignment horizontal="right"/>
    </xf>
    <xf numFmtId="179" fontId="27" fillId="0" borderId="25" xfId="7" applyNumberFormat="1" applyFont="1" applyFill="1" applyBorder="1" applyAlignment="1">
      <alignment horizontal="right"/>
    </xf>
    <xf numFmtId="179" fontId="27" fillId="0" borderId="25" xfId="7" applyNumberFormat="1" applyFont="1" applyBorder="1" applyAlignment="1">
      <alignment horizontal="right"/>
    </xf>
    <xf numFmtId="189" fontId="27" fillId="0" borderId="25" xfId="7" applyNumberFormat="1" applyFont="1" applyBorder="1" applyAlignment="1">
      <alignment horizontal="right" shrinkToFit="1"/>
    </xf>
    <xf numFmtId="179" fontId="27" fillId="0" borderId="25" xfId="7" quotePrefix="1" applyNumberFormat="1" applyFont="1" applyBorder="1" applyAlignment="1">
      <alignment horizontal="right" shrinkToFit="1"/>
    </xf>
    <xf numFmtId="189" fontId="25" fillId="0" borderId="37" xfId="7" applyNumberFormat="1" applyFont="1" applyBorder="1" applyAlignment="1">
      <alignment horizontal="right" shrinkToFit="1"/>
    </xf>
    <xf numFmtId="179" fontId="25" fillId="0" borderId="30" xfId="7" applyNumberFormat="1" applyFont="1" applyFill="1" applyBorder="1" applyAlignment="1">
      <alignment horizontal="right"/>
    </xf>
    <xf numFmtId="181" fontId="25" fillId="0" borderId="25" xfId="6" applyNumberFormat="1" applyFont="1" applyFill="1" applyBorder="1" applyAlignment="1">
      <alignment horizontal="right" shrinkToFit="1"/>
    </xf>
    <xf numFmtId="179" fontId="18" fillId="0" borderId="0" xfId="6" applyNumberFormat="1" applyFont="1" applyFill="1" applyAlignment="1">
      <alignment horizontal="right"/>
    </xf>
    <xf numFmtId="179" fontId="24" fillId="0" borderId="46" xfId="6" applyNumberFormat="1" applyFont="1" applyFill="1" applyBorder="1" applyAlignment="1">
      <alignment horizontal="right" shrinkToFit="1"/>
    </xf>
    <xf numFmtId="179" fontId="27" fillId="0" borderId="94" xfId="6" applyNumberFormat="1" applyFont="1" applyFill="1" applyBorder="1" applyAlignment="1">
      <alignment horizontal="right" shrinkToFit="1"/>
    </xf>
    <xf numFmtId="179" fontId="24" fillId="0" borderId="44" xfId="6" applyNumberFormat="1" applyFont="1" applyFill="1" applyBorder="1" applyAlignment="1">
      <alignment horizontal="right" shrinkToFit="1"/>
    </xf>
    <xf numFmtId="179" fontId="27" fillId="0" borderId="46" xfId="6" applyNumberFormat="1" applyFont="1" applyFill="1" applyBorder="1" applyAlignment="1">
      <alignment horizontal="right" shrinkToFit="1"/>
    </xf>
    <xf numFmtId="179" fontId="24" fillId="0" borderId="92" xfId="6" applyNumberFormat="1" applyFont="1" applyFill="1" applyBorder="1" applyAlignment="1">
      <alignment horizontal="right" shrinkToFit="1"/>
    </xf>
    <xf numFmtId="179" fontId="27" fillId="0" borderId="28" xfId="6" applyNumberFormat="1" applyFont="1" applyFill="1" applyBorder="1" applyAlignment="1">
      <alignment horizontal="right"/>
    </xf>
    <xf numFmtId="179" fontId="24" fillId="0" borderId="28" xfId="6" applyNumberFormat="1" applyFont="1" applyFill="1" applyBorder="1" applyAlignment="1">
      <alignment horizontal="right" shrinkToFit="1"/>
    </xf>
    <xf numFmtId="179" fontId="27" fillId="0" borderId="49" xfId="6" applyNumberFormat="1" applyFont="1" applyFill="1" applyBorder="1" applyAlignment="1">
      <alignment horizontal="right" shrinkToFit="1"/>
    </xf>
    <xf numFmtId="179" fontId="24" fillId="0" borderId="50" xfId="6" applyNumberFormat="1" applyFont="1" applyFill="1" applyBorder="1" applyAlignment="1">
      <alignment horizontal="right" shrinkToFit="1"/>
    </xf>
    <xf numFmtId="181" fontId="27" fillId="0" borderId="46" xfId="6" applyNumberFormat="1" applyFont="1" applyFill="1" applyBorder="1" applyAlignment="1">
      <alignment horizontal="right" shrinkToFit="1"/>
    </xf>
    <xf numFmtId="179" fontId="24" fillId="0" borderId="27" xfId="6" applyNumberFormat="1" applyFont="1" applyFill="1" applyBorder="1" applyAlignment="1">
      <alignment horizontal="right" shrinkToFit="1"/>
    </xf>
    <xf numFmtId="179" fontId="27" fillId="0" borderId="104" xfId="6" applyNumberFormat="1" applyFont="1" applyFill="1" applyBorder="1" applyAlignment="1">
      <alignment horizontal="right" shrinkToFit="1"/>
    </xf>
    <xf numFmtId="179" fontId="27" fillId="0" borderId="50" xfId="6" applyNumberFormat="1" applyFont="1" applyFill="1" applyBorder="1"/>
    <xf numFmtId="179" fontId="27" fillId="0" borderId="50" xfId="6" applyNumberFormat="1" applyFont="1" applyFill="1" applyBorder="1" applyAlignment="1">
      <alignment horizontal="right"/>
    </xf>
    <xf numFmtId="178" fontId="24" fillId="0" borderId="44" xfId="6" applyNumberFormat="1" applyFont="1" applyFill="1" applyBorder="1" applyAlignment="1">
      <alignment horizontal="right" shrinkToFit="1"/>
    </xf>
    <xf numFmtId="0" fontId="26" fillId="0" borderId="0" xfId="0" applyFont="1" applyFill="1" applyAlignment="1">
      <alignment vertical="top"/>
    </xf>
    <xf numFmtId="179" fontId="24" fillId="0" borderId="46" xfId="6" applyNumberFormat="1" applyFont="1" applyFill="1" applyBorder="1" applyAlignment="1">
      <alignment horizontal="right"/>
    </xf>
    <xf numFmtId="179" fontId="27" fillId="0" borderId="100" xfId="6" applyNumberFormat="1" applyFont="1" applyFill="1" applyBorder="1" applyAlignment="1">
      <alignment horizontal="right" shrinkToFit="1"/>
    </xf>
    <xf numFmtId="189" fontId="27" fillId="0" borderId="45" xfId="7" applyNumberFormat="1" applyFont="1" applyFill="1" applyBorder="1" applyAlignment="1">
      <alignment horizontal="right" shrinkToFit="1"/>
    </xf>
    <xf numFmtId="189" fontId="27" fillId="0" borderId="62" xfId="7" applyNumberFormat="1" applyFont="1" applyFill="1" applyBorder="1" applyAlignment="1">
      <alignment horizontal="right" shrinkToFit="1"/>
    </xf>
    <xf numFmtId="189" fontId="25" fillId="0" borderId="36" xfId="7" applyNumberFormat="1" applyFont="1" applyFill="1" applyBorder="1" applyAlignment="1">
      <alignment horizontal="right" shrinkToFit="1"/>
    </xf>
    <xf numFmtId="179" fontId="25" fillId="0" borderId="36" xfId="7" applyNumberFormat="1" applyFont="1" applyFill="1" applyBorder="1" applyAlignment="1">
      <alignment horizontal="right" shrinkToFit="1"/>
    </xf>
    <xf numFmtId="179" fontId="25" fillId="0" borderId="60" xfId="7" applyNumberFormat="1" applyFont="1" applyFill="1" applyBorder="1" applyAlignment="1">
      <alignment horizontal="right" shrinkToFit="1"/>
    </xf>
    <xf numFmtId="179" fontId="27" fillId="0" borderId="62" xfId="7" applyNumberFormat="1" applyFont="1" applyFill="1" applyBorder="1" applyAlignment="1">
      <alignment horizontal="right" shrinkToFit="1"/>
    </xf>
    <xf numFmtId="179" fontId="25" fillId="0" borderId="38" xfId="7" applyNumberFormat="1" applyFont="1" applyFill="1" applyBorder="1" applyAlignment="1">
      <alignment horizontal="right" shrinkToFit="1"/>
    </xf>
    <xf numFmtId="179" fontId="27" fillId="0" borderId="60" xfId="7" applyNumberFormat="1" applyFont="1" applyFill="1" applyBorder="1" applyAlignment="1">
      <alignment horizontal="right"/>
    </xf>
    <xf numFmtId="179" fontId="27" fillId="0" borderId="45" xfId="7" quotePrefix="1" applyNumberFormat="1" applyFont="1" applyFill="1" applyBorder="1" applyAlignment="1">
      <alignment horizontal="right"/>
    </xf>
    <xf numFmtId="179" fontId="27" fillId="0" borderId="45" xfId="7" applyNumberFormat="1" applyFont="1" applyFill="1" applyBorder="1" applyAlignment="1">
      <alignment horizontal="right" shrinkToFit="1"/>
    </xf>
    <xf numFmtId="179" fontId="25" fillId="0" borderId="36" xfId="7" quotePrefix="1" applyNumberFormat="1" applyFont="1" applyFill="1" applyBorder="1" applyAlignment="1">
      <alignment horizontal="right" shrinkToFit="1"/>
    </xf>
    <xf numFmtId="189" fontId="25" fillId="0" borderId="45" xfId="7" applyNumberFormat="1" applyFont="1" applyFill="1" applyBorder="1" applyAlignment="1">
      <alignment horizontal="right" shrinkToFit="1"/>
    </xf>
    <xf numFmtId="179" fontId="27" fillId="0" borderId="45" xfId="7" quotePrefix="1" applyNumberFormat="1" applyFont="1" applyFill="1" applyBorder="1" applyAlignment="1">
      <alignment horizontal="right" shrinkToFit="1"/>
    </xf>
    <xf numFmtId="179" fontId="18" fillId="0" borderId="46" xfId="6" applyNumberFormat="1" applyFont="1" applyFill="1" applyBorder="1"/>
    <xf numFmtId="179" fontId="18" fillId="0" borderId="29" xfId="6" applyNumberFormat="1" applyFont="1" applyFill="1" applyBorder="1"/>
    <xf numFmtId="179" fontId="18" fillId="0" borderId="26" xfId="6" quotePrefix="1" applyNumberFormat="1" applyFont="1" applyFill="1" applyBorder="1" applyAlignment="1">
      <alignment horizontal="right"/>
    </xf>
    <xf numFmtId="179" fontId="61" fillId="0" borderId="25" xfId="6" applyNumberFormat="1" applyFont="1" applyFill="1" applyBorder="1" applyAlignment="1">
      <alignment horizontal="right"/>
    </xf>
    <xf numFmtId="179" fontId="18" fillId="0" borderId="26" xfId="0" quotePrefix="1" applyNumberFormat="1" applyFont="1" applyFill="1" applyBorder="1" applyAlignment="1">
      <alignment horizontal="right"/>
    </xf>
    <xf numFmtId="195" fontId="23" fillId="0" borderId="25" xfId="0" applyNumberFormat="1" applyFont="1" applyFill="1" applyBorder="1"/>
    <xf numFmtId="195" fontId="23" fillId="0" borderId="28" xfId="0" applyNumberFormat="1" applyFont="1" applyFill="1" applyBorder="1"/>
    <xf numFmtId="195" fontId="23" fillId="0" borderId="26" xfId="0" applyNumberFormat="1" applyFont="1" applyFill="1" applyBorder="1"/>
    <xf numFmtId="195" fontId="23" fillId="0" borderId="87" xfId="0" applyNumberFormat="1" applyFont="1" applyFill="1" applyBorder="1"/>
    <xf numFmtId="195" fontId="23" fillId="0" borderId="100" xfId="0" applyNumberFormat="1" applyFont="1" applyFill="1" applyBorder="1"/>
    <xf numFmtId="181" fontId="23" fillId="0" borderId="90" xfId="0" applyNumberFormat="1" applyFont="1" applyFill="1" applyBorder="1"/>
    <xf numFmtId="181" fontId="23" fillId="0" borderId="85" xfId="0" applyNumberFormat="1" applyFont="1" applyFill="1" applyBorder="1"/>
    <xf numFmtId="180" fontId="23" fillId="0" borderId="68" xfId="0" applyNumberFormat="1" applyFont="1" applyFill="1" applyBorder="1"/>
    <xf numFmtId="192" fontId="23" fillId="0" borderId="24" xfId="0" quotePrefix="1" applyNumberFormat="1" applyFont="1" applyFill="1" applyBorder="1" applyAlignment="1">
      <alignment horizontal="right"/>
    </xf>
    <xf numFmtId="192" fontId="23" fillId="0" borderId="25" xfId="0" applyNumberFormat="1" applyFont="1" applyFill="1" applyBorder="1"/>
    <xf numFmtId="192" fontId="23" fillId="0" borderId="28" xfId="0" applyNumberFormat="1" applyFont="1" applyFill="1" applyBorder="1"/>
    <xf numFmtId="192" fontId="23" fillId="0" borderId="14" xfId="0" quotePrefix="1" applyNumberFormat="1" applyFont="1" applyFill="1" applyBorder="1" applyAlignment="1">
      <alignment horizontal="right"/>
    </xf>
    <xf numFmtId="192" fontId="23" fillId="0" borderId="69" xfId="0" quotePrefix="1" applyNumberFormat="1" applyFont="1" applyFill="1" applyBorder="1" applyAlignment="1">
      <alignment horizontal="right"/>
    </xf>
    <xf numFmtId="192" fontId="23" fillId="0" borderId="87" xfId="0" applyNumberFormat="1" applyFont="1" applyFill="1" applyBorder="1"/>
    <xf numFmtId="192" fontId="23" fillId="0" borderId="100" xfId="0" applyNumberFormat="1" applyFont="1" applyFill="1" applyBorder="1"/>
    <xf numFmtId="192" fontId="23" fillId="0" borderId="90" xfId="0" applyNumberFormat="1" applyFont="1" applyFill="1" applyBorder="1"/>
    <xf numFmtId="192" fontId="23" fillId="0" borderId="85" xfId="0" applyNumberFormat="1" applyFont="1" applyFill="1" applyBorder="1"/>
    <xf numFmtId="192" fontId="23" fillId="0" borderId="68" xfId="0" applyNumberFormat="1" applyFont="1" applyFill="1" applyBorder="1"/>
    <xf numFmtId="178" fontId="19" fillId="0" borderId="108" xfId="6" applyNumberFormat="1" applyFont="1" applyFill="1" applyBorder="1" applyAlignment="1">
      <alignment horizontal="right" vertical="center"/>
    </xf>
    <xf numFmtId="178" fontId="19" fillId="0" borderId="100" xfId="6" applyNumberFormat="1" applyFont="1" applyFill="1" applyBorder="1" applyAlignment="1">
      <alignment horizontal="right" vertical="center"/>
    </xf>
    <xf numFmtId="0" fontId="23" fillId="0" borderId="0" xfId="0" applyFont="1" applyFill="1" applyBorder="1" applyAlignment="1">
      <alignment vertical="top" wrapText="1" shrinkToFit="1"/>
    </xf>
    <xf numFmtId="40" fontId="27" fillId="0" borderId="6" xfId="6" applyNumberFormat="1" applyFont="1" applyFill="1" applyBorder="1" applyAlignment="1">
      <alignment horizontal="right" shrinkToFit="1"/>
    </xf>
    <xf numFmtId="184" fontId="27" fillId="0" borderId="93" xfId="6" applyNumberFormat="1" applyFont="1" applyFill="1" applyBorder="1" applyAlignment="1">
      <alignment horizontal="right" shrinkToFit="1"/>
    </xf>
    <xf numFmtId="0" fontId="18" fillId="0" borderId="0" xfId="0" applyFont="1" applyFill="1" applyBorder="1" applyAlignment="1">
      <alignment horizontal="left" vertical="top" shrinkToFit="1"/>
    </xf>
    <xf numFmtId="179" fontId="18" fillId="0" borderId="0" xfId="9" applyNumberFormat="1" applyFont="1" applyFill="1" applyBorder="1" applyAlignment="1">
      <alignment horizontal="center" vertical="center" shrinkToFit="1"/>
    </xf>
    <xf numFmtId="0" fontId="24" fillId="0" borderId="0" xfId="0" applyFont="1" applyAlignment="1">
      <alignment horizontal="left" vertical="center" indent="1"/>
    </xf>
    <xf numFmtId="179" fontId="27" fillId="0" borderId="0" xfId="0" applyNumberFormat="1" applyFont="1"/>
    <xf numFmtId="179" fontId="18" fillId="0" borderId="12" xfId="9" applyNumberFormat="1" applyFont="1" applyFill="1" applyBorder="1" applyAlignment="1">
      <alignment horizontal="center" vertical="center" shrinkToFit="1"/>
    </xf>
    <xf numFmtId="179" fontId="27" fillId="0" borderId="12" xfId="6" applyNumberFormat="1" applyFont="1" applyFill="1" applyBorder="1"/>
    <xf numFmtId="179" fontId="27" fillId="0" borderId="12" xfId="6" applyNumberFormat="1" applyFont="1" applyFill="1" applyBorder="1" applyAlignment="1">
      <alignment horizontal="right"/>
    </xf>
    <xf numFmtId="179" fontId="24" fillId="0" borderId="12" xfId="6" applyNumberFormat="1" applyFont="1" applyFill="1" applyBorder="1" applyAlignment="1">
      <alignment horizontal="right" shrinkToFit="1"/>
    </xf>
    <xf numFmtId="178" fontId="24" fillId="0" borderId="12" xfId="6" applyNumberFormat="1" applyFont="1" applyFill="1" applyBorder="1" applyAlignment="1">
      <alignment horizontal="right" shrinkToFit="1"/>
    </xf>
    <xf numFmtId="178" fontId="24" fillId="0" borderId="50" xfId="6" applyNumberFormat="1" applyFont="1" applyFill="1" applyBorder="1" applyAlignment="1">
      <alignment horizontal="right" shrinkToFit="1"/>
    </xf>
    <xf numFmtId="0" fontId="77" fillId="0" borderId="9" xfId="0" applyFont="1" applyBorder="1" applyAlignment="1">
      <alignment wrapText="1"/>
    </xf>
    <xf numFmtId="0" fontId="23" fillId="0" borderId="69" xfId="0" applyFont="1" applyBorder="1" applyAlignment="1">
      <alignment wrapText="1"/>
    </xf>
    <xf numFmtId="179" fontId="27" fillId="0" borderId="49" xfId="6" quotePrefix="1" applyNumberFormat="1" applyFont="1" applyFill="1" applyBorder="1" applyAlignment="1">
      <alignment horizontal="right" shrinkToFit="1"/>
    </xf>
    <xf numFmtId="178" fontId="25" fillId="0" borderId="4" xfId="0" applyNumberFormat="1" applyFont="1" applyBorder="1" applyAlignment="1">
      <alignment wrapText="1"/>
    </xf>
    <xf numFmtId="178" fontId="23" fillId="0" borderId="6" xfId="0" applyNumberFormat="1" applyFont="1" applyBorder="1" applyAlignment="1">
      <alignment horizontal="left" wrapText="1"/>
    </xf>
    <xf numFmtId="178" fontId="23" fillId="0" borderId="12" xfId="0" applyNumberFormat="1" applyFont="1" applyBorder="1" applyAlignment="1">
      <alignment horizontal="left" wrapText="1"/>
    </xf>
    <xf numFmtId="178" fontId="25" fillId="0" borderId="8" xfId="0" applyNumberFormat="1" applyFont="1" applyBorder="1" applyAlignment="1">
      <alignment wrapText="1"/>
    </xf>
    <xf numFmtId="178" fontId="23" fillId="0" borderId="12" xfId="0" applyNumberFormat="1" applyFont="1" applyBorder="1" applyAlignment="1">
      <alignment shrinkToFit="1"/>
    </xf>
    <xf numFmtId="178" fontId="25" fillId="0" borderId="22" xfId="0" applyNumberFormat="1" applyFont="1" applyBorder="1" applyAlignment="1">
      <alignment wrapText="1"/>
    </xf>
    <xf numFmtId="178" fontId="23" fillId="0" borderId="6" xfId="0" applyNumberFormat="1" applyFont="1" applyBorder="1" applyAlignment="1">
      <alignment wrapText="1"/>
    </xf>
    <xf numFmtId="178" fontId="23" fillId="0" borderId="7" xfId="0" applyNumberFormat="1" applyFont="1" applyBorder="1" applyAlignment="1">
      <alignment wrapText="1"/>
    </xf>
    <xf numFmtId="178" fontId="25" fillId="0" borderId="23" xfId="0" applyNumberFormat="1" applyFont="1" applyBorder="1" applyAlignment="1">
      <alignment wrapText="1"/>
    </xf>
    <xf numFmtId="178" fontId="23" fillId="0" borderId="93" xfId="0" applyNumberFormat="1" applyFont="1" applyBorder="1" applyAlignment="1">
      <alignment wrapText="1"/>
    </xf>
    <xf numFmtId="178" fontId="25" fillId="0" borderId="12" xfId="0" applyNumberFormat="1" applyFont="1" applyBorder="1" applyAlignment="1">
      <alignment horizontal="left" wrapText="1"/>
    </xf>
    <xf numFmtId="178" fontId="24" fillId="0" borderId="4" xfId="0" applyNumberFormat="1" applyFont="1" applyBorder="1" applyAlignment="1">
      <alignment horizontal="left" wrapText="1"/>
    </xf>
    <xf numFmtId="178" fontId="25" fillId="0" borderId="93" xfId="0" applyNumberFormat="1" applyFont="1" applyBorder="1" applyAlignment="1">
      <alignment wrapText="1"/>
    </xf>
    <xf numFmtId="178" fontId="23" fillId="0" borderId="108" xfId="0" applyNumberFormat="1" applyFont="1" applyBorder="1" applyAlignment="1">
      <alignment wrapText="1"/>
    </xf>
    <xf numFmtId="178" fontId="25" fillId="0" borderId="8" xfId="0" applyNumberFormat="1" applyFont="1" applyBorder="1" applyAlignment="1">
      <alignment horizontal="left" shrinkToFit="1"/>
    </xf>
    <xf numFmtId="0" fontId="18" fillId="0" borderId="12" xfId="0" applyFont="1" applyBorder="1" applyAlignment="1">
      <alignment horizontal="left" vertical="center" shrinkToFit="1"/>
    </xf>
    <xf numFmtId="179" fontId="18" fillId="0" borderId="66" xfId="9" applyNumberFormat="1" applyFont="1" applyFill="1" applyBorder="1" applyAlignment="1">
      <alignment horizontal="center" vertical="center" wrapText="1" shrinkToFit="1"/>
    </xf>
    <xf numFmtId="189" fontId="27" fillId="0" borderId="67" xfId="7" applyNumberFormat="1" applyFont="1" applyFill="1" applyBorder="1" applyAlignment="1">
      <alignment horizontal="right" shrinkToFit="1"/>
    </xf>
    <xf numFmtId="189" fontId="27" fillId="0" borderId="79" xfId="7" applyNumberFormat="1" applyFont="1" applyFill="1" applyBorder="1" applyAlignment="1">
      <alignment horizontal="right" shrinkToFit="1"/>
    </xf>
    <xf numFmtId="189" fontId="25" fillId="0" borderId="76" xfId="7" applyNumberFormat="1" applyFont="1" applyFill="1" applyBorder="1" applyAlignment="1">
      <alignment horizontal="right" shrinkToFit="1"/>
    </xf>
    <xf numFmtId="179" fontId="25" fillId="0" borderId="76" xfId="7" applyNumberFormat="1" applyFont="1" applyFill="1" applyBorder="1" applyAlignment="1">
      <alignment horizontal="right" shrinkToFit="1"/>
    </xf>
    <xf numFmtId="179" fontId="25" fillId="0" borderId="74" xfId="7" applyNumberFormat="1" applyFont="1" applyFill="1" applyBorder="1" applyAlignment="1">
      <alignment horizontal="right" shrinkToFit="1"/>
    </xf>
    <xf numFmtId="179" fontId="27" fillId="0" borderId="79" xfId="7" applyNumberFormat="1" applyFont="1" applyFill="1" applyBorder="1" applyAlignment="1">
      <alignment horizontal="right" shrinkToFit="1"/>
    </xf>
    <xf numFmtId="179" fontId="25" fillId="0" borderId="81" xfId="7" applyNumberFormat="1" applyFont="1" applyFill="1" applyBorder="1" applyAlignment="1">
      <alignment horizontal="right" shrinkToFit="1"/>
    </xf>
    <xf numFmtId="179" fontId="27" fillId="0" borderId="74" xfId="7" applyNumberFormat="1" applyFont="1" applyFill="1" applyBorder="1" applyAlignment="1">
      <alignment horizontal="right"/>
    </xf>
    <xf numFmtId="179" fontId="27" fillId="0" borderId="67" xfId="7" quotePrefix="1" applyNumberFormat="1" applyFont="1" applyFill="1" applyBorder="1" applyAlignment="1">
      <alignment horizontal="right"/>
    </xf>
    <xf numFmtId="179" fontId="27" fillId="0" borderId="67" xfId="7" applyNumberFormat="1" applyFont="1" applyFill="1" applyBorder="1" applyAlignment="1">
      <alignment horizontal="right" shrinkToFit="1"/>
    </xf>
    <xf numFmtId="179" fontId="25" fillId="0" borderId="76" xfId="7" quotePrefix="1" applyNumberFormat="1" applyFont="1" applyFill="1" applyBorder="1" applyAlignment="1">
      <alignment horizontal="right" shrinkToFit="1"/>
    </xf>
    <xf numFmtId="179" fontId="27" fillId="0" borderId="67" xfId="7" quotePrefix="1" applyNumberFormat="1" applyFont="1" applyFill="1" applyBorder="1" applyAlignment="1">
      <alignment horizontal="right" shrinkToFit="1"/>
    </xf>
    <xf numFmtId="179" fontId="27" fillId="0" borderId="79" xfId="7" quotePrefix="1" applyNumberFormat="1" applyFont="1" applyFill="1" applyBorder="1" applyAlignment="1">
      <alignment horizontal="right" shrinkToFit="1"/>
    </xf>
    <xf numFmtId="189" fontId="25" fillId="0" borderId="67" xfId="7" applyNumberFormat="1" applyFont="1" applyFill="1" applyBorder="1" applyAlignment="1">
      <alignment horizontal="right" shrinkToFit="1"/>
    </xf>
    <xf numFmtId="189" fontId="25" fillId="0" borderId="72" xfId="7" quotePrefix="1" applyNumberFormat="1" applyFont="1" applyFill="1" applyBorder="1" applyAlignment="1">
      <alignment horizontal="right" shrinkToFit="1"/>
    </xf>
    <xf numFmtId="0" fontId="23" fillId="0" borderId="0" xfId="0" applyFont="1" applyFill="1" applyBorder="1" applyAlignment="1">
      <alignment horizontal="left" vertical="top" shrinkToFit="1"/>
    </xf>
    <xf numFmtId="0" fontId="16" fillId="0" borderId="10" xfId="0" applyFont="1" applyBorder="1"/>
    <xf numFmtId="0" fontId="19" fillId="0" borderId="0" xfId="0" applyFont="1" applyBorder="1" applyAlignment="1">
      <alignment vertical="top" wrapText="1"/>
    </xf>
    <xf numFmtId="0" fontId="21" fillId="0" borderId="0" xfId="0" applyFont="1" applyAlignment="1">
      <alignment vertical="top" wrapText="1"/>
    </xf>
    <xf numFmtId="0" fontId="18" fillId="0" borderId="0" xfId="0" applyFont="1" applyFill="1" applyBorder="1" applyAlignment="1">
      <alignment horizontal="left" vertical="top" shrinkToFit="1"/>
    </xf>
    <xf numFmtId="179" fontId="27" fillId="0" borderId="0" xfId="6" applyNumberFormat="1" applyFont="1" applyFill="1" applyBorder="1" applyAlignment="1">
      <alignment horizontal="right"/>
    </xf>
    <xf numFmtId="178" fontId="23" fillId="0" borderId="12" xfId="0" applyNumberFormat="1" applyFont="1" applyBorder="1" applyAlignment="1">
      <alignment wrapText="1"/>
    </xf>
    <xf numFmtId="179" fontId="27" fillId="0" borderId="50" xfId="6" applyNumberFormat="1" applyFont="1" applyFill="1" applyBorder="1" applyAlignment="1">
      <alignment horizontal="right" shrinkToFit="1"/>
    </xf>
    <xf numFmtId="179" fontId="24" fillId="0" borderId="46" xfId="6" quotePrefix="1" applyNumberFormat="1" applyFont="1" applyFill="1" applyBorder="1" applyAlignment="1">
      <alignment horizontal="right" shrinkToFit="1"/>
    </xf>
    <xf numFmtId="181" fontId="24" fillId="0" borderId="84" xfId="6" applyNumberFormat="1" applyFont="1" applyFill="1" applyBorder="1" applyAlignment="1">
      <alignment horizontal="right" shrinkToFit="1"/>
    </xf>
    <xf numFmtId="179" fontId="24" fillId="0" borderId="54" xfId="6" applyNumberFormat="1" applyFont="1" applyBorder="1" applyAlignment="1">
      <alignment horizontal="right" shrinkToFit="1"/>
    </xf>
    <xf numFmtId="179" fontId="27" fillId="0" borderId="18" xfId="6" applyNumberFormat="1" applyFont="1" applyBorder="1" applyAlignment="1">
      <alignment horizontal="right" shrinkToFit="1"/>
    </xf>
    <xf numFmtId="179" fontId="27" fillId="0" borderId="65" xfId="6" applyNumberFormat="1" applyFont="1" applyBorder="1" applyAlignment="1">
      <alignment horizontal="right" shrinkToFit="1"/>
    </xf>
    <xf numFmtId="179" fontId="24" fillId="0" borderId="2" xfId="6" applyNumberFormat="1" applyFont="1" applyBorder="1" applyAlignment="1">
      <alignment horizontal="right" shrinkToFit="1"/>
    </xf>
    <xf numFmtId="179" fontId="27" fillId="0" borderId="54" xfId="6" applyNumberFormat="1" applyFont="1" applyBorder="1" applyAlignment="1">
      <alignment horizontal="right" shrinkToFit="1"/>
    </xf>
    <xf numFmtId="179" fontId="24" fillId="0" borderId="91" xfId="6" applyNumberFormat="1" applyFont="1" applyBorder="1" applyAlignment="1">
      <alignment horizontal="right" shrinkToFit="1"/>
    </xf>
    <xf numFmtId="179" fontId="27" fillId="0" borderId="17" xfId="6" applyNumberFormat="1" applyFont="1" applyBorder="1" applyAlignment="1">
      <alignment horizontal="right"/>
    </xf>
    <xf numFmtId="179" fontId="27" fillId="0" borderId="18" xfId="6" applyNumberFormat="1" applyFont="1" applyBorder="1" applyAlignment="1">
      <alignment horizontal="right"/>
    </xf>
    <xf numFmtId="179" fontId="24" fillId="0" borderId="17" xfId="6" applyNumberFormat="1" applyFont="1" applyBorder="1" applyAlignment="1">
      <alignment horizontal="right" shrinkToFit="1"/>
    </xf>
    <xf numFmtId="179" fontId="27" fillId="0" borderId="19" xfId="6" applyNumberFormat="1" applyFont="1" applyBorder="1" applyAlignment="1">
      <alignment horizontal="right" shrinkToFit="1"/>
    </xf>
    <xf numFmtId="179" fontId="24" fillId="0" borderId="0" xfId="6" applyNumberFormat="1" applyFont="1" applyBorder="1" applyAlignment="1">
      <alignment horizontal="right" shrinkToFit="1"/>
    </xf>
    <xf numFmtId="181" fontId="27" fillId="0" borderId="54" xfId="6" applyNumberFormat="1" applyFont="1" applyBorder="1" applyAlignment="1">
      <alignment horizontal="right" shrinkToFit="1"/>
    </xf>
    <xf numFmtId="179" fontId="24" fillId="0" borderId="18" xfId="6" applyNumberFormat="1" applyFont="1" applyBorder="1" applyAlignment="1">
      <alignment horizontal="right" shrinkToFit="1"/>
    </xf>
    <xf numFmtId="179" fontId="27" fillId="0" borderId="110" xfId="6" applyNumberFormat="1" applyFont="1" applyBorder="1" applyAlignment="1">
      <alignment horizontal="right" shrinkToFit="1"/>
    </xf>
    <xf numFmtId="179" fontId="27" fillId="0" borderId="0" xfId="6" applyNumberFormat="1" applyFont="1" applyBorder="1"/>
    <xf numFmtId="179" fontId="27" fillId="0" borderId="0" xfId="6" applyNumberFormat="1" applyFont="1" applyBorder="1" applyAlignment="1">
      <alignment horizontal="right"/>
    </xf>
    <xf numFmtId="178" fontId="24" fillId="0" borderId="2" xfId="6" applyNumberFormat="1" applyFont="1" applyBorder="1" applyAlignment="1">
      <alignment horizontal="right" shrinkToFit="1"/>
    </xf>
    <xf numFmtId="181" fontId="24" fillId="0" borderId="85" xfId="6" applyNumberFormat="1" applyFont="1" applyBorder="1" applyAlignment="1">
      <alignment horizontal="right" shrinkToFit="1"/>
    </xf>
    <xf numFmtId="181" fontId="24" fillId="0" borderId="85" xfId="6" applyNumberFormat="1" applyFont="1" applyFill="1" applyBorder="1" applyAlignment="1">
      <alignment horizontal="right" shrinkToFit="1"/>
    </xf>
    <xf numFmtId="181" fontId="27" fillId="0" borderId="29" xfId="6" applyNumberFormat="1" applyFont="1" applyFill="1" applyBorder="1" applyAlignment="1">
      <alignment horizontal="right" shrinkToFit="1"/>
    </xf>
    <xf numFmtId="179" fontId="27" fillId="0" borderId="98" xfId="6" applyNumberFormat="1" applyFont="1" applyFill="1" applyBorder="1" applyAlignment="1">
      <alignment horizontal="right" shrinkToFit="1"/>
    </xf>
    <xf numFmtId="179" fontId="27" fillId="0" borderId="31" xfId="6" applyNumberFormat="1" applyFont="1" applyFill="1" applyBorder="1" applyAlignment="1">
      <alignment horizontal="right"/>
    </xf>
    <xf numFmtId="179" fontId="24" fillId="0" borderId="54" xfId="6" applyNumberFormat="1" applyFont="1" applyBorder="1" applyAlignment="1">
      <alignment horizontal="right"/>
    </xf>
    <xf numFmtId="179" fontId="27" fillId="0" borderId="88" xfId="6" applyNumberFormat="1" applyFont="1" applyBorder="1" applyAlignment="1">
      <alignment horizontal="right" shrinkToFit="1"/>
    </xf>
    <xf numFmtId="179" fontId="27" fillId="0" borderId="87" xfId="6" applyNumberFormat="1" applyFont="1" applyFill="1" applyBorder="1" applyAlignment="1">
      <alignment horizontal="right" shrinkToFit="1"/>
    </xf>
    <xf numFmtId="179" fontId="25" fillId="0" borderId="30" xfId="6" applyNumberFormat="1" applyFont="1" applyFill="1" applyBorder="1" applyAlignment="1">
      <alignment horizontal="right" shrinkToFit="1"/>
    </xf>
    <xf numFmtId="179" fontId="25" fillId="0" borderId="31" xfId="6" applyNumberFormat="1" applyFont="1" applyFill="1" applyBorder="1" applyAlignment="1">
      <alignment horizontal="right" shrinkToFit="1"/>
    </xf>
    <xf numFmtId="179" fontId="25" fillId="0" borderId="29" xfId="6" applyNumberFormat="1" applyFont="1" applyFill="1" applyBorder="1" applyAlignment="1">
      <alignment horizontal="right" shrinkToFit="1"/>
    </xf>
    <xf numFmtId="179" fontId="25" fillId="0" borderId="26" xfId="6" applyNumberFormat="1" applyFont="1" applyFill="1" applyBorder="1" applyAlignment="1">
      <alignment horizontal="right" shrinkToFit="1"/>
    </xf>
    <xf numFmtId="179" fontId="27" fillId="0" borderId="95" xfId="6" applyNumberFormat="1" applyFont="1" applyFill="1" applyBorder="1" applyAlignment="1">
      <alignment horizontal="right" shrinkToFit="1"/>
    </xf>
    <xf numFmtId="179" fontId="25" fillId="0" borderId="54" xfId="0" applyNumberFormat="1" applyFont="1" applyBorder="1" applyAlignment="1">
      <alignment horizontal="right" wrapText="1"/>
    </xf>
    <xf numFmtId="179" fontId="27" fillId="0" borderId="18" xfId="0" applyNumberFormat="1" applyFont="1" applyBorder="1" applyAlignment="1">
      <alignment horizontal="right"/>
    </xf>
    <xf numFmtId="179" fontId="27" fillId="0" borderId="19" xfId="0" applyNumberFormat="1" applyFont="1" applyBorder="1" applyAlignment="1">
      <alignment horizontal="right"/>
    </xf>
    <xf numFmtId="179" fontId="25" fillId="0" borderId="2" xfId="0" applyNumberFormat="1" applyFont="1" applyBorder="1" applyAlignment="1">
      <alignment horizontal="right"/>
    </xf>
    <xf numFmtId="179" fontId="27" fillId="0" borderId="0" xfId="0" applyNumberFormat="1" applyFont="1" applyBorder="1" applyAlignment="1">
      <alignment horizontal="right"/>
    </xf>
    <xf numFmtId="179" fontId="25" fillId="0" borderId="54" xfId="0" applyNumberFormat="1" applyFont="1" applyBorder="1" applyAlignment="1">
      <alignment horizontal="right"/>
    </xf>
    <xf numFmtId="179" fontId="27" fillId="0" borderId="18" xfId="0" quotePrefix="1" applyNumberFormat="1" applyFont="1" applyBorder="1" applyAlignment="1">
      <alignment horizontal="right"/>
    </xf>
    <xf numFmtId="179" fontId="25" fillId="0" borderId="9" xfId="6" quotePrefix="1" applyNumberFormat="1" applyFont="1" applyFill="1" applyBorder="1" applyAlignment="1">
      <alignment horizontal="right" shrinkToFit="1"/>
    </xf>
    <xf numFmtId="179" fontId="27" fillId="0" borderId="47" xfId="6" quotePrefix="1" applyNumberFormat="1" applyFont="1" applyFill="1" applyBorder="1" applyAlignment="1">
      <alignment horizontal="right" shrinkToFit="1"/>
    </xf>
    <xf numFmtId="179" fontId="25" fillId="0" borderId="0" xfId="0" applyNumberFormat="1" applyFont="1" applyBorder="1" applyAlignment="1">
      <alignment horizontal="right"/>
    </xf>
    <xf numFmtId="179" fontId="27" fillId="0" borderId="14" xfId="6" applyNumberFormat="1" applyFont="1" applyFill="1" applyBorder="1" applyAlignment="1"/>
    <xf numFmtId="179" fontId="27" fillId="0" borderId="69" xfId="6" applyNumberFormat="1" applyFont="1" applyFill="1" applyBorder="1" applyAlignment="1"/>
    <xf numFmtId="179" fontId="25" fillId="0" borderId="20" xfId="6" quotePrefix="1" applyNumberFormat="1" applyFont="1" applyFill="1" applyBorder="1" applyAlignment="1">
      <alignment horizontal="right" shrinkToFit="1"/>
    </xf>
    <xf numFmtId="179" fontId="27" fillId="0" borderId="65" xfId="0" applyNumberFormat="1" applyFont="1" applyBorder="1" applyAlignment="1">
      <alignment horizontal="right"/>
    </xf>
    <xf numFmtId="179" fontId="27" fillId="0" borderId="17" xfId="0" quotePrefix="1" applyNumberFormat="1" applyFont="1" applyBorder="1" applyAlignment="1">
      <alignment horizontal="right"/>
    </xf>
    <xf numFmtId="179" fontId="27" fillId="0" borderId="10" xfId="0" applyNumberFormat="1" applyFont="1" applyFill="1" applyBorder="1" applyAlignment="1">
      <alignment horizontal="right"/>
    </xf>
    <xf numFmtId="179" fontId="27" fillId="0" borderId="17" xfId="0" applyNumberFormat="1" applyFont="1" applyFill="1" applyBorder="1" applyAlignment="1">
      <alignment horizontal="right"/>
    </xf>
    <xf numFmtId="179" fontId="25" fillId="0" borderId="9" xfId="0" applyNumberFormat="1" applyFont="1" applyBorder="1" applyAlignment="1">
      <alignment horizontal="right"/>
    </xf>
    <xf numFmtId="179" fontId="25" fillId="0" borderId="9" xfId="0" applyNumberFormat="1" applyFont="1" applyFill="1" applyBorder="1" applyAlignment="1">
      <alignment horizontal="right"/>
    </xf>
    <xf numFmtId="179" fontId="27" fillId="0" borderId="0" xfId="0" applyNumberFormat="1" applyFont="1" applyFill="1"/>
    <xf numFmtId="179" fontId="25" fillId="0" borderId="53" xfId="0" applyNumberFormat="1" applyFont="1" applyFill="1" applyBorder="1" applyAlignment="1">
      <alignment horizontal="right" wrapText="1"/>
    </xf>
    <xf numFmtId="179" fontId="27" fillId="0" borderId="45" xfId="0" applyNumberFormat="1" applyFont="1" applyFill="1" applyBorder="1" applyAlignment="1">
      <alignment horizontal="right"/>
    </xf>
    <xf numFmtId="179" fontId="27" fillId="0" borderId="48" xfId="0" applyNumberFormat="1" applyFont="1" applyFill="1" applyBorder="1" applyAlignment="1">
      <alignment horizontal="right"/>
    </xf>
    <xf numFmtId="179" fontId="25" fillId="0" borderId="36" xfId="0" applyNumberFormat="1" applyFont="1" applyFill="1" applyBorder="1" applyAlignment="1">
      <alignment horizontal="right"/>
    </xf>
    <xf numFmtId="179" fontId="27" fillId="0" borderId="40" xfId="0" applyNumberFormat="1" applyFont="1" applyFill="1" applyBorder="1" applyAlignment="1">
      <alignment horizontal="right"/>
    </xf>
    <xf numFmtId="179" fontId="25" fillId="0" borderId="53" xfId="0" applyNumberFormat="1" applyFont="1" applyFill="1" applyBorder="1" applyAlignment="1">
      <alignment horizontal="right"/>
    </xf>
    <xf numFmtId="179" fontId="27" fillId="0" borderId="45" xfId="0" quotePrefix="1" applyNumberFormat="1" applyFont="1" applyFill="1" applyBorder="1" applyAlignment="1">
      <alignment horizontal="right"/>
    </xf>
    <xf numFmtId="179" fontId="25" fillId="0" borderId="36" xfId="6" quotePrefix="1" applyNumberFormat="1" applyFont="1" applyFill="1" applyBorder="1" applyAlignment="1">
      <alignment horizontal="right" shrinkToFit="1"/>
    </xf>
    <xf numFmtId="179" fontId="27" fillId="0" borderId="62" xfId="0" applyNumberFormat="1" applyFont="1" applyFill="1" applyBorder="1" applyAlignment="1">
      <alignment horizontal="right"/>
    </xf>
    <xf numFmtId="179" fontId="27" fillId="0" borderId="60" xfId="0" quotePrefix="1" applyNumberFormat="1" applyFont="1" applyFill="1" applyBorder="1" applyAlignment="1">
      <alignment horizontal="right"/>
    </xf>
    <xf numFmtId="179" fontId="27" fillId="0" borderId="48" xfId="6" quotePrefix="1" applyNumberFormat="1" applyFont="1" applyFill="1" applyBorder="1" applyAlignment="1">
      <alignment horizontal="right" shrinkToFit="1"/>
    </xf>
    <xf numFmtId="179" fontId="25" fillId="0" borderId="40" xfId="0" applyNumberFormat="1" applyFont="1" applyFill="1" applyBorder="1" applyAlignment="1">
      <alignment horizontal="right"/>
    </xf>
    <xf numFmtId="179" fontId="27" fillId="0" borderId="60" xfId="0" applyNumberFormat="1" applyFont="1" applyFill="1" applyBorder="1" applyAlignment="1">
      <alignment horizontal="right"/>
    </xf>
    <xf numFmtId="179" fontId="27" fillId="0" borderId="45" xfId="6" applyNumberFormat="1" applyFont="1" applyFill="1" applyBorder="1" applyAlignment="1"/>
    <xf numFmtId="179" fontId="27" fillId="0" borderId="59" xfId="6" applyNumberFormat="1" applyFont="1" applyFill="1" applyBorder="1" applyAlignment="1"/>
    <xf numFmtId="179" fontId="25" fillId="0" borderId="42" xfId="6" quotePrefix="1" applyNumberFormat="1" applyFont="1" applyFill="1" applyBorder="1" applyAlignment="1">
      <alignment horizontal="right" shrinkToFit="1"/>
    </xf>
    <xf numFmtId="179" fontId="25" fillId="0" borderId="44" xfId="6" applyNumberFormat="1" applyFont="1" applyFill="1" applyBorder="1" applyAlignment="1">
      <alignment horizontal="right" shrinkToFit="1"/>
    </xf>
    <xf numFmtId="179" fontId="25" fillId="0" borderId="50" xfId="6" applyNumberFormat="1" applyFont="1" applyFill="1" applyBorder="1" applyAlignment="1">
      <alignment horizontal="right" shrinkToFit="1"/>
    </xf>
    <xf numFmtId="179" fontId="25" fillId="0" borderId="46" xfId="6" applyNumberFormat="1" applyFont="1" applyFill="1" applyBorder="1" applyAlignment="1">
      <alignment horizontal="right" shrinkToFit="1"/>
    </xf>
    <xf numFmtId="179" fontId="25" fillId="0" borderId="27" xfId="6" applyNumberFormat="1" applyFont="1" applyFill="1" applyBorder="1" applyAlignment="1">
      <alignment horizontal="right" shrinkToFit="1"/>
    </xf>
    <xf numFmtId="179" fontId="27" fillId="0" borderId="109" xfId="6" applyNumberFormat="1" applyFont="1" applyFill="1" applyBorder="1" applyAlignment="1">
      <alignment horizontal="right" shrinkToFit="1"/>
    </xf>
    <xf numFmtId="0" fontId="42" fillId="0" borderId="0" xfId="0" applyFont="1" applyAlignment="1">
      <alignment vertical="center"/>
    </xf>
    <xf numFmtId="0" fontId="60" fillId="0" borderId="0" xfId="0" applyFont="1" applyAlignment="1">
      <alignment horizontal="right"/>
    </xf>
    <xf numFmtId="179" fontId="18" fillId="0" borderId="111" xfId="9" applyNumberFormat="1" applyFont="1" applyFill="1" applyBorder="1" applyAlignment="1">
      <alignment horizontal="center" vertical="center" wrapText="1" shrinkToFit="1"/>
    </xf>
    <xf numFmtId="179" fontId="18" fillId="0" borderId="112" xfId="0" applyNumberFormat="1" applyFont="1" applyBorder="1" applyAlignment="1">
      <alignment horizontal="center" vertical="center"/>
    </xf>
    <xf numFmtId="179" fontId="18" fillId="0" borderId="60" xfId="0" applyNumberFormat="1" applyFont="1" applyBorder="1" applyAlignment="1">
      <alignment horizontal="center" vertical="center"/>
    </xf>
    <xf numFmtId="178" fontId="42" fillId="0" borderId="56" xfId="0" applyNumberFormat="1" applyFont="1" applyBorder="1" applyAlignment="1">
      <alignment wrapText="1"/>
    </xf>
    <xf numFmtId="179" fontId="27" fillId="0" borderId="52" xfId="6" applyNumberFormat="1" applyFont="1" applyFill="1" applyBorder="1" applyAlignment="1">
      <alignment horizontal="right" shrinkToFit="1"/>
    </xf>
    <xf numFmtId="178" fontId="41" fillId="0" borderId="56" xfId="0" applyNumberFormat="1" applyFont="1" applyBorder="1" applyAlignment="1">
      <alignment horizontal="left" wrapText="1"/>
    </xf>
    <xf numFmtId="190" fontId="27" fillId="0" borderId="26" xfId="0" applyNumberFormat="1" applyFont="1" applyBorder="1" applyAlignment="1">
      <alignment horizontal="right" shrinkToFit="1"/>
    </xf>
    <xf numFmtId="189" fontId="27" fillId="0" borderId="52" xfId="7" applyNumberFormat="1" applyFont="1" applyFill="1" applyBorder="1" applyAlignment="1">
      <alignment horizontal="right" shrinkToFit="1"/>
    </xf>
    <xf numFmtId="178" fontId="41" fillId="0" borderId="89" xfId="0" applyNumberFormat="1" applyFont="1" applyBorder="1" applyAlignment="1">
      <alignment horizontal="left" wrapText="1"/>
    </xf>
    <xf numFmtId="179" fontId="27" fillId="0" borderId="83" xfId="0" applyNumberFormat="1" applyFont="1" applyBorder="1" applyAlignment="1">
      <alignment horizontal="right" shrinkToFit="1"/>
    </xf>
    <xf numFmtId="189" fontId="27" fillId="0" borderId="113" xfId="7" applyNumberFormat="1" applyFont="1" applyFill="1" applyBorder="1" applyAlignment="1">
      <alignment horizontal="right" shrinkToFit="1"/>
    </xf>
    <xf numFmtId="178" fontId="42" fillId="0" borderId="35" xfId="0" applyNumberFormat="1" applyFont="1" applyBorder="1" applyAlignment="1">
      <alignment wrapText="1"/>
    </xf>
    <xf numFmtId="179" fontId="25" fillId="0" borderId="30" xfId="0" applyNumberFormat="1" applyFont="1" applyBorder="1" applyAlignment="1">
      <alignment horizontal="right" shrinkToFit="1"/>
    </xf>
    <xf numFmtId="189" fontId="25" fillId="0" borderId="105" xfId="7" applyNumberFormat="1" applyFont="1" applyFill="1" applyBorder="1" applyAlignment="1">
      <alignment horizontal="right" shrinkToFit="1"/>
    </xf>
    <xf numFmtId="179" fontId="25" fillId="0" borderId="30" xfId="0" applyNumberFormat="1" applyFont="1" applyBorder="1" applyAlignment="1">
      <alignment horizontal="right" wrapText="1"/>
    </xf>
    <xf numFmtId="179" fontId="25" fillId="0" borderId="105" xfId="7" applyNumberFormat="1" applyFont="1" applyFill="1" applyBorder="1" applyAlignment="1">
      <alignment horizontal="right" shrinkToFit="1"/>
    </xf>
    <xf numFmtId="178" fontId="42" fillId="0" borderId="97" xfId="0" applyNumberFormat="1" applyFont="1" applyBorder="1" applyAlignment="1">
      <alignment wrapText="1"/>
    </xf>
    <xf numFmtId="190" fontId="25" fillId="0" borderId="25" xfId="0" applyNumberFormat="1" applyFont="1" applyBorder="1" applyAlignment="1">
      <alignment horizontal="right" shrinkToFit="1"/>
    </xf>
    <xf numFmtId="179" fontId="25" fillId="0" borderId="112" xfId="7" applyNumberFormat="1" applyFont="1" applyFill="1" applyBorder="1" applyAlignment="1">
      <alignment horizontal="right" shrinkToFit="1"/>
    </xf>
    <xf numFmtId="178" fontId="41" fillId="0" borderId="89" xfId="0" applyNumberFormat="1" applyFont="1" applyBorder="1" applyAlignment="1">
      <alignment shrinkToFit="1"/>
    </xf>
    <xf numFmtId="179" fontId="27" fillId="0" borderId="83" xfId="0" applyNumberFormat="1" applyFont="1" applyBorder="1" applyAlignment="1">
      <alignment horizontal="right" wrapText="1"/>
    </xf>
    <xf numFmtId="179" fontId="27" fillId="0" borderId="113" xfId="7" applyNumberFormat="1" applyFont="1" applyFill="1" applyBorder="1" applyAlignment="1">
      <alignment horizontal="right" shrinkToFit="1"/>
    </xf>
    <xf numFmtId="178" fontId="42" fillId="0" borderId="70" xfId="0" applyNumberFormat="1" applyFont="1" applyBorder="1" applyAlignment="1">
      <alignment wrapText="1"/>
    </xf>
    <xf numFmtId="190" fontId="25" fillId="0" borderId="37" xfId="0" applyNumberFormat="1" applyFont="1" applyBorder="1" applyAlignment="1">
      <alignment horizontal="right" shrinkToFit="1"/>
    </xf>
    <xf numFmtId="179" fontId="25" fillId="0" borderId="37" xfId="0" applyNumberFormat="1" applyFont="1" applyBorder="1" applyAlignment="1">
      <alignment horizontal="right" shrinkToFit="1"/>
    </xf>
    <xf numFmtId="179" fontId="25" fillId="0" borderId="39" xfId="7" applyNumberFormat="1" applyFont="1" applyFill="1" applyBorder="1" applyAlignment="1">
      <alignment horizontal="right" shrinkToFit="1"/>
    </xf>
    <xf numFmtId="178" fontId="58" fillId="0" borderId="97" xfId="0" applyNumberFormat="1" applyFont="1" applyBorder="1" applyAlignment="1">
      <alignment horizontal="left" wrapText="1"/>
    </xf>
    <xf numFmtId="190" fontId="27" fillId="0" borderId="25" xfId="0" applyNumberFormat="1" applyFont="1" applyBorder="1" applyAlignment="1">
      <alignment horizontal="right" shrinkToFit="1"/>
    </xf>
    <xf numFmtId="179" fontId="27" fillId="0" borderId="25" xfId="0" applyNumberFormat="1" applyFont="1" applyBorder="1" applyAlignment="1">
      <alignment horizontal="right" shrinkToFit="1"/>
    </xf>
    <xf numFmtId="179" fontId="27" fillId="0" borderId="112" xfId="7" applyNumberFormat="1" applyFont="1" applyFill="1" applyBorder="1" applyAlignment="1">
      <alignment horizontal="right"/>
    </xf>
    <xf numFmtId="178" fontId="41" fillId="0" borderId="56" xfId="0" applyNumberFormat="1" applyFont="1" applyBorder="1" applyAlignment="1">
      <alignment wrapText="1"/>
    </xf>
    <xf numFmtId="179" fontId="27" fillId="0" borderId="26" xfId="0" applyNumberFormat="1" applyFont="1" applyBorder="1" applyAlignment="1">
      <alignment horizontal="right" wrapText="1"/>
    </xf>
    <xf numFmtId="179" fontId="27" fillId="0" borderId="52" xfId="7" applyNumberFormat="1" applyFont="1" applyFill="1" applyBorder="1" applyAlignment="1">
      <alignment horizontal="right"/>
    </xf>
    <xf numFmtId="178" fontId="58" fillId="0" borderId="56" xfId="0" applyNumberFormat="1" applyFont="1" applyBorder="1" applyAlignment="1">
      <alignment wrapText="1"/>
    </xf>
    <xf numFmtId="179" fontId="27" fillId="0" borderId="26" xfId="0" applyNumberFormat="1" applyFont="1" applyBorder="1" applyAlignment="1">
      <alignment horizontal="right" shrinkToFit="1"/>
    </xf>
    <xf numFmtId="179" fontId="27" fillId="0" borderId="52" xfId="7" applyNumberFormat="1" applyFont="1" applyFill="1" applyBorder="1" applyAlignment="1">
      <alignment horizontal="right" shrinkToFit="1"/>
    </xf>
    <xf numFmtId="178" fontId="41" fillId="0" borderId="89" xfId="0" applyNumberFormat="1" applyFont="1" applyBorder="1" applyAlignment="1">
      <alignment wrapText="1"/>
    </xf>
    <xf numFmtId="190" fontId="25" fillId="0" borderId="30" xfId="0" applyNumberFormat="1" applyFont="1" applyBorder="1" applyAlignment="1">
      <alignment horizontal="right" shrinkToFit="1"/>
    </xf>
    <xf numFmtId="179" fontId="25" fillId="0" borderId="112" xfId="7" applyNumberFormat="1" applyFont="1" applyBorder="1" applyAlignment="1">
      <alignment horizontal="right" shrinkToFit="1"/>
    </xf>
    <xf numFmtId="179" fontId="27" fillId="0" borderId="52" xfId="11" applyNumberFormat="1" applyFont="1" applyBorder="1" applyAlignment="1">
      <alignment horizontal="right" wrapText="1"/>
    </xf>
    <xf numFmtId="179" fontId="27" fillId="0" borderId="26" xfId="11" applyNumberFormat="1" applyFont="1" applyBorder="1" applyAlignment="1">
      <alignment horizontal="right" wrapText="1"/>
    </xf>
    <xf numFmtId="179" fontId="25" fillId="0" borderId="52" xfId="7" applyNumberFormat="1" applyFont="1" applyBorder="1" applyAlignment="1">
      <alignment horizontal="right" shrinkToFit="1"/>
    </xf>
    <xf numFmtId="179" fontId="25" fillId="0" borderId="45" xfId="7" applyNumberFormat="1" applyFont="1" applyFill="1" applyBorder="1" applyAlignment="1">
      <alignment horizontal="right" shrinkToFit="1"/>
    </xf>
    <xf numFmtId="190" fontId="27" fillId="0" borderId="83" xfId="0" applyNumberFormat="1" applyFont="1" applyBorder="1" applyAlignment="1">
      <alignment horizontal="right" shrinkToFit="1"/>
    </xf>
    <xf numFmtId="179" fontId="27" fillId="0" borderId="62" xfId="7" quotePrefix="1" applyNumberFormat="1" applyFont="1" applyFill="1" applyBorder="1" applyAlignment="1">
      <alignment horizontal="right" shrinkToFit="1"/>
    </xf>
    <xf numFmtId="179" fontId="25" fillId="0" borderId="105" xfId="11" applyNumberFormat="1" applyFont="1" applyBorder="1" applyAlignment="1">
      <alignment horizontal="right" shrinkToFit="1"/>
    </xf>
    <xf numFmtId="179" fontId="25" fillId="0" borderId="36" xfId="11" applyNumberFormat="1" applyFont="1" applyBorder="1" applyAlignment="1">
      <alignment horizontal="right" shrinkToFit="1"/>
    </xf>
    <xf numFmtId="178" fontId="42" fillId="0" borderId="35" xfId="0" applyNumberFormat="1" applyFont="1" applyBorder="1" applyAlignment="1">
      <alignment horizontal="left" wrapText="1"/>
    </xf>
    <xf numFmtId="178" fontId="42" fillId="0" borderId="97" xfId="0" applyNumberFormat="1" applyFont="1" applyBorder="1" applyAlignment="1">
      <alignment horizontal="left" wrapText="1"/>
    </xf>
    <xf numFmtId="179" fontId="25" fillId="0" borderId="112" xfId="11" applyNumberFormat="1" applyFont="1" applyBorder="1" applyAlignment="1">
      <alignment horizontal="right" wrapText="1"/>
    </xf>
    <xf numFmtId="179" fontId="25" fillId="0" borderId="60" xfId="11" applyNumberFormat="1" applyFont="1" applyBorder="1" applyAlignment="1">
      <alignment horizontal="right" wrapText="1"/>
    </xf>
    <xf numFmtId="190" fontId="25" fillId="0" borderId="26" xfId="0" applyNumberFormat="1" applyFont="1" applyBorder="1" applyAlignment="1">
      <alignment horizontal="right" shrinkToFit="1"/>
    </xf>
    <xf numFmtId="189" fontId="25" fillId="0" borderId="52" xfId="7" applyNumberFormat="1" applyFont="1" applyFill="1" applyBorder="1" applyAlignment="1">
      <alignment horizontal="right" shrinkToFit="1"/>
    </xf>
    <xf numFmtId="178" fontId="42" fillId="0" borderId="57" xfId="0" applyNumberFormat="1" applyFont="1" applyBorder="1" applyAlignment="1">
      <alignment horizontal="left" shrinkToFit="1"/>
    </xf>
    <xf numFmtId="190" fontId="25" fillId="0" borderId="34" xfId="0" applyNumberFormat="1" applyFont="1" applyBorder="1" applyAlignment="1">
      <alignment horizontal="right" shrinkToFit="1"/>
    </xf>
    <xf numFmtId="189" fontId="25" fillId="0" borderId="43" xfId="7" applyNumberFormat="1" applyFont="1" applyFill="1" applyBorder="1" applyAlignment="1">
      <alignment horizontal="right" shrinkToFit="1"/>
    </xf>
    <xf numFmtId="189" fontId="25" fillId="0" borderId="42" xfId="7" applyNumberFormat="1" applyFont="1" applyFill="1" applyBorder="1" applyAlignment="1">
      <alignment horizontal="right" shrinkToFit="1"/>
    </xf>
    <xf numFmtId="179" fontId="18" fillId="0" borderId="54" xfId="9" applyNumberFormat="1" applyFont="1" applyFill="1" applyBorder="1" applyAlignment="1">
      <alignment horizontal="center" vertical="center" wrapText="1" shrinkToFit="1"/>
    </xf>
    <xf numFmtId="179" fontId="18" fillId="0" borderId="31" xfId="0" applyNumberFormat="1" applyFont="1" applyBorder="1" applyAlignment="1">
      <alignment horizontal="center" vertical="center"/>
    </xf>
    <xf numFmtId="179" fontId="18" fillId="0" borderId="71" xfId="0" applyNumberFormat="1" applyFont="1" applyBorder="1" applyAlignment="1">
      <alignment horizontal="center" vertical="center"/>
    </xf>
    <xf numFmtId="179" fontId="18" fillId="0" borderId="40" xfId="0" applyNumberFormat="1" applyFont="1" applyBorder="1" applyAlignment="1">
      <alignment horizontal="center" vertical="center"/>
    </xf>
    <xf numFmtId="179" fontId="27" fillId="0" borderId="37" xfId="6" applyNumberFormat="1" applyFont="1" applyFill="1" applyBorder="1" applyAlignment="1">
      <alignment horizontal="right" shrinkToFit="1"/>
    </xf>
    <xf numFmtId="179" fontId="27" fillId="0" borderId="81" xfId="6" applyNumberFormat="1" applyFont="1" applyFill="1" applyBorder="1" applyAlignment="1">
      <alignment horizontal="right" shrinkToFit="1"/>
    </xf>
    <xf numFmtId="189" fontId="25" fillId="0" borderId="81" xfId="0" applyNumberFormat="1" applyFont="1" applyBorder="1" applyAlignment="1">
      <alignment horizontal="right" wrapText="1"/>
    </xf>
    <xf numFmtId="189" fontId="25" fillId="0" borderId="38" xfId="0" applyNumberFormat="1" applyFont="1" applyBorder="1" applyAlignment="1">
      <alignment horizontal="right" wrapText="1"/>
    </xf>
    <xf numFmtId="196" fontId="27" fillId="0" borderId="67" xfId="7" applyNumberFormat="1" applyFont="1" applyFill="1" applyBorder="1" applyAlignment="1">
      <alignment horizontal="right" shrinkToFit="1"/>
    </xf>
    <xf numFmtId="196" fontId="27" fillId="0" borderId="79" xfId="7" applyNumberFormat="1" applyFont="1" applyFill="1" applyBorder="1" applyAlignment="1">
      <alignment horizontal="right" shrinkToFit="1"/>
    </xf>
    <xf numFmtId="196" fontId="25" fillId="0" borderId="76" xfId="7" applyNumberFormat="1" applyFont="1" applyFill="1" applyBorder="1" applyAlignment="1">
      <alignment horizontal="right" shrinkToFit="1"/>
    </xf>
    <xf numFmtId="178" fontId="42" fillId="0" borderId="58" xfId="0" applyNumberFormat="1" applyFont="1" applyBorder="1" applyAlignment="1">
      <alignment wrapText="1"/>
    </xf>
    <xf numFmtId="179" fontId="25" fillId="0" borderId="31" xfId="7" applyNumberFormat="1" applyFont="1" applyFill="1" applyBorder="1" applyAlignment="1">
      <alignment horizontal="right" shrinkToFit="1"/>
    </xf>
    <xf numFmtId="179" fontId="25" fillId="0" borderId="71" xfId="7" applyNumberFormat="1" applyFont="1" applyFill="1" applyBorder="1" applyAlignment="1">
      <alignment horizontal="right" shrinkToFit="1"/>
    </xf>
    <xf numFmtId="179" fontId="25" fillId="0" borderId="66" xfId="7" applyNumberFormat="1" applyFont="1" applyFill="1" applyBorder="1" applyAlignment="1">
      <alignment horizontal="right" shrinkToFit="1"/>
    </xf>
    <xf numFmtId="178" fontId="41" fillId="0" borderId="96" xfId="0" applyNumberFormat="1" applyFont="1" applyBorder="1" applyAlignment="1">
      <alignment shrinkToFit="1"/>
    </xf>
    <xf numFmtId="179" fontId="27" fillId="0" borderId="32" xfId="7" applyNumberFormat="1" applyFont="1" applyFill="1" applyBorder="1" applyAlignment="1">
      <alignment horizontal="right" shrinkToFit="1"/>
    </xf>
    <xf numFmtId="179" fontId="27" fillId="0" borderId="75" xfId="7" applyNumberFormat="1" applyFont="1" applyFill="1" applyBorder="1" applyAlignment="1">
      <alignment horizontal="right" shrinkToFit="1"/>
    </xf>
    <xf numFmtId="179" fontId="27" fillId="0" borderId="67" xfId="7" applyNumberFormat="1" applyFont="1" applyFill="1" applyBorder="1" applyAlignment="1">
      <alignment horizontal="right"/>
    </xf>
    <xf numFmtId="179" fontId="27" fillId="0" borderId="48" xfId="7" applyNumberFormat="1" applyFont="1" applyFill="1" applyBorder="1" applyAlignment="1">
      <alignment horizontal="right" shrinkToFit="1"/>
    </xf>
    <xf numFmtId="179" fontId="25" fillId="0" borderId="30" xfId="7" quotePrefix="1" applyNumberFormat="1" applyFont="1" applyFill="1" applyBorder="1" applyAlignment="1">
      <alignment horizontal="right"/>
    </xf>
    <xf numFmtId="179" fontId="27" fillId="0" borderId="36" xfId="7" quotePrefix="1" applyNumberFormat="1" applyFont="1" applyFill="1" applyBorder="1" applyAlignment="1">
      <alignment horizontal="right" shrinkToFit="1"/>
    </xf>
    <xf numFmtId="179" fontId="26" fillId="0" borderId="74" xfId="0" applyNumberFormat="1" applyFont="1" applyBorder="1"/>
    <xf numFmtId="179" fontId="26" fillId="0" borderId="25" xfId="0" applyNumberFormat="1" applyFont="1" applyBorder="1"/>
    <xf numFmtId="179" fontId="26" fillId="0" borderId="67" xfId="0" applyNumberFormat="1" applyFont="1" applyBorder="1"/>
    <xf numFmtId="179" fontId="26" fillId="0" borderId="26" xfId="0" applyNumberFormat="1" applyFont="1" applyBorder="1"/>
    <xf numFmtId="179" fontId="25" fillId="0" borderId="67" xfId="7" applyNumberFormat="1" applyFont="1" applyFill="1" applyBorder="1" applyAlignment="1">
      <alignment horizontal="right" shrinkToFit="1"/>
    </xf>
    <xf numFmtId="179" fontId="27" fillId="0" borderId="75" xfId="7" quotePrefix="1" applyNumberFormat="1" applyFont="1" applyFill="1" applyBorder="1" applyAlignment="1">
      <alignment horizontal="right" shrinkToFit="1"/>
    </xf>
    <xf numFmtId="179" fontId="25" fillId="0" borderId="76" xfId="11" applyNumberFormat="1" applyFont="1" applyBorder="1" applyAlignment="1">
      <alignment horizontal="right" shrinkToFit="1"/>
    </xf>
    <xf numFmtId="179" fontId="25" fillId="0" borderId="74" xfId="11" applyNumberFormat="1" applyFont="1" applyBorder="1" applyAlignment="1">
      <alignment horizontal="right" wrapText="1"/>
    </xf>
    <xf numFmtId="179" fontId="25" fillId="0" borderId="66" xfId="11" applyNumberFormat="1" applyFont="1" applyBorder="1" applyAlignment="1">
      <alignment horizontal="right" wrapText="1"/>
    </xf>
    <xf numFmtId="179" fontId="27" fillId="0" borderId="82" xfId="7" applyNumberFormat="1" applyFont="1" applyFill="1" applyBorder="1" applyAlignment="1">
      <alignment horizontal="right" shrinkToFit="1"/>
    </xf>
    <xf numFmtId="179" fontId="27" fillId="0" borderId="59" xfId="7" applyNumberFormat="1" applyFont="1" applyFill="1" applyBorder="1" applyAlignment="1">
      <alignment horizontal="right" shrinkToFit="1"/>
    </xf>
    <xf numFmtId="189" fontId="25" fillId="0" borderId="34" xfId="7" quotePrefix="1" applyNumberFormat="1" applyFont="1" applyFill="1" applyBorder="1" applyAlignment="1">
      <alignment horizontal="right" shrinkToFit="1"/>
    </xf>
    <xf numFmtId="196" fontId="7" fillId="0" borderId="76" xfId="7" quotePrefix="1" applyNumberFormat="1" applyFont="1" applyFill="1" applyBorder="1" applyAlignment="1">
      <alignment horizontal="right" shrinkToFit="1"/>
    </xf>
    <xf numFmtId="178" fontId="25" fillId="0" borderId="0" xfId="0" applyNumberFormat="1" applyFont="1" applyAlignment="1">
      <alignment horizontal="left" shrinkToFit="1"/>
    </xf>
    <xf numFmtId="0" fontId="41" fillId="0" borderId="0" xfId="0" applyFont="1" applyAlignment="1">
      <alignment horizontal="left" vertical="center" wrapText="1"/>
    </xf>
    <xf numFmtId="0" fontId="16" fillId="0" borderId="0" xfId="0" applyFont="1" applyAlignment="1">
      <alignment horizontal="left" vertical="center" wrapText="1"/>
    </xf>
    <xf numFmtId="179" fontId="27" fillId="0" borderId="74" xfId="7" applyNumberFormat="1" applyFont="1" applyFill="1" applyBorder="1" applyAlignment="1">
      <alignment horizontal="right" shrinkToFit="1"/>
    </xf>
    <xf numFmtId="179" fontId="27" fillId="0" borderId="76" xfId="7" quotePrefix="1" applyNumberFormat="1" applyFont="1" applyFill="1" applyBorder="1" applyAlignment="1">
      <alignment horizontal="right" shrinkToFit="1"/>
    </xf>
    <xf numFmtId="179" fontId="27" fillId="0" borderId="73" xfId="7" applyNumberFormat="1" applyFont="1" applyFill="1" applyBorder="1" applyAlignment="1">
      <alignment horizontal="right" shrinkToFit="1"/>
    </xf>
    <xf numFmtId="179" fontId="18" fillId="0" borderId="0" xfId="0" applyNumberFormat="1" applyFont="1" applyBorder="1" applyAlignment="1">
      <alignment horizontal="center" vertical="center"/>
    </xf>
    <xf numFmtId="179" fontId="27" fillId="0" borderId="78" xfId="7" quotePrefix="1" applyNumberFormat="1" applyFont="1" applyFill="1" applyBorder="1" applyAlignment="1">
      <alignment horizontal="right" shrinkToFit="1"/>
    </xf>
    <xf numFmtId="179" fontId="27" fillId="0" borderId="68" xfId="7" quotePrefix="1" applyNumberFormat="1" applyFont="1" applyFill="1" applyBorder="1" applyAlignment="1">
      <alignment horizontal="right" shrinkToFit="1"/>
    </xf>
    <xf numFmtId="179" fontId="27" fillId="0" borderId="25" xfId="7" applyNumberFormat="1" applyFont="1" applyFill="1" applyBorder="1" applyAlignment="1">
      <alignment horizontal="right" shrinkToFit="1"/>
    </xf>
    <xf numFmtId="179" fontId="24" fillId="0" borderId="54" xfId="6" applyNumberFormat="1" applyFont="1" applyBorder="1"/>
    <xf numFmtId="181" fontId="27" fillId="0" borderId="17" xfId="6" applyNumberFormat="1" applyFont="1" applyBorder="1" applyAlignment="1">
      <alignment horizontal="right"/>
    </xf>
    <xf numFmtId="181" fontId="27" fillId="0" borderId="18" xfId="6" applyNumberFormat="1" applyFont="1" applyBorder="1" applyAlignment="1">
      <alignment horizontal="right"/>
    </xf>
    <xf numFmtId="181" fontId="24" fillId="0" borderId="2" xfId="6" applyNumberFormat="1" applyFont="1" applyBorder="1" applyAlignment="1">
      <alignment horizontal="right"/>
    </xf>
    <xf numFmtId="181" fontId="24" fillId="0" borderId="0" xfId="6" applyNumberFormat="1" applyFont="1" applyBorder="1" applyAlignment="1">
      <alignment horizontal="right"/>
    </xf>
    <xf numFmtId="181" fontId="24" fillId="0" borderId="86" xfId="6" applyNumberFormat="1" applyFont="1" applyBorder="1" applyAlignment="1">
      <alignment horizontal="right"/>
    </xf>
    <xf numFmtId="181" fontId="18" fillId="0" borderId="0" xfId="6" applyNumberFormat="1" applyFont="1" applyBorder="1" applyAlignment="1">
      <alignment horizontal="right"/>
    </xf>
    <xf numFmtId="181" fontId="24" fillId="0" borderId="54" xfId="6" applyNumberFormat="1" applyFont="1" applyBorder="1" applyAlignment="1">
      <alignment horizontal="right"/>
    </xf>
    <xf numFmtId="181" fontId="18" fillId="0" borderId="17" xfId="6" applyNumberFormat="1" applyFont="1" applyBorder="1" applyAlignment="1">
      <alignment horizontal="right"/>
    </xf>
    <xf numFmtId="181" fontId="27" fillId="0" borderId="19" xfId="6" applyNumberFormat="1" applyFont="1" applyBorder="1" applyAlignment="1">
      <alignment horizontal="right"/>
    </xf>
    <xf numFmtId="181" fontId="27" fillId="0" borderId="65" xfId="6" applyNumberFormat="1" applyFont="1" applyBorder="1" applyAlignment="1">
      <alignment horizontal="right"/>
    </xf>
    <xf numFmtId="181" fontId="27" fillId="0" borderId="2" xfId="6" applyNumberFormat="1" applyFont="1" applyBorder="1" applyAlignment="1">
      <alignment horizontal="right"/>
    </xf>
    <xf numFmtId="181" fontId="27" fillId="0" borderId="0" xfId="6" applyNumberFormat="1" applyFont="1" applyBorder="1" applyAlignment="1">
      <alignment horizontal="right"/>
    </xf>
    <xf numFmtId="49" fontId="18" fillId="0" borderId="44" xfId="0" applyNumberFormat="1" applyFont="1" applyFill="1" applyBorder="1" applyAlignment="1">
      <alignment horizontal="center" vertical="center" wrapText="1" shrinkToFit="1"/>
    </xf>
    <xf numFmtId="181" fontId="24" fillId="0" borderId="50" xfId="6" applyNumberFormat="1" applyFont="1" applyFill="1" applyBorder="1" applyAlignment="1">
      <alignment horizontal="right"/>
    </xf>
    <xf numFmtId="181" fontId="24" fillId="0" borderId="103" xfId="6" applyNumberFormat="1" applyFont="1" applyFill="1" applyBorder="1" applyAlignment="1">
      <alignment horizontal="right"/>
    </xf>
    <xf numFmtId="181" fontId="18" fillId="0" borderId="50" xfId="6" applyNumberFormat="1" applyFont="1" applyFill="1" applyBorder="1" applyAlignment="1">
      <alignment horizontal="right"/>
    </xf>
    <xf numFmtId="181" fontId="24" fillId="0" borderId="46" xfId="6" applyNumberFormat="1" applyFont="1" applyFill="1" applyBorder="1" applyAlignment="1">
      <alignment horizontal="right"/>
    </xf>
    <xf numFmtId="181" fontId="27" fillId="0" borderId="49" xfId="6" applyNumberFormat="1" applyFont="1" applyFill="1" applyBorder="1" applyAlignment="1">
      <alignment horizontal="right"/>
    </xf>
    <xf numFmtId="179" fontId="62" fillId="0" borderId="27" xfId="6" applyNumberFormat="1" applyFont="1" applyFill="1" applyBorder="1" applyAlignment="1">
      <alignment horizontal="right"/>
    </xf>
    <xf numFmtId="181" fontId="27" fillId="0" borderId="94" xfId="6" applyNumberFormat="1" applyFont="1" applyFill="1" applyBorder="1" applyAlignment="1">
      <alignment horizontal="right"/>
    </xf>
    <xf numFmtId="181" fontId="27" fillId="0" borderId="44" xfId="6" applyNumberFormat="1" applyFont="1" applyFill="1" applyBorder="1" applyAlignment="1">
      <alignment horizontal="right"/>
    </xf>
    <xf numFmtId="181" fontId="27" fillId="0" borderId="50" xfId="6" applyNumberFormat="1" applyFont="1" applyFill="1" applyBorder="1" applyAlignment="1">
      <alignment horizontal="right"/>
    </xf>
    <xf numFmtId="181" fontId="27" fillId="0" borderId="26" xfId="6" quotePrefix="1" applyNumberFormat="1" applyFont="1" applyFill="1" applyBorder="1" applyAlignment="1">
      <alignment horizontal="right"/>
    </xf>
    <xf numFmtId="179" fontId="62" fillId="0" borderId="26" xfId="6" applyNumberFormat="1" applyFont="1" applyFill="1" applyBorder="1" applyAlignment="1">
      <alignment horizontal="right"/>
    </xf>
    <xf numFmtId="0" fontId="61" fillId="0" borderId="0" xfId="0" applyFont="1" applyAlignment="1">
      <alignment horizontal="right" vertical="center"/>
    </xf>
    <xf numFmtId="191" fontId="18" fillId="0" borderId="0" xfId="0" applyNumberFormat="1" applyFont="1" applyAlignment="1">
      <alignment vertical="center"/>
    </xf>
    <xf numFmtId="179" fontId="18" fillId="0" borderId="26" xfId="0" quotePrefix="1" applyNumberFormat="1" applyFont="1" applyBorder="1" applyAlignment="1">
      <alignment horizontal="right"/>
    </xf>
    <xf numFmtId="179" fontId="19" fillId="0" borderId="0" xfId="6" applyNumberFormat="1" applyFont="1" applyBorder="1" applyAlignment="1">
      <alignment horizontal="right"/>
    </xf>
    <xf numFmtId="179" fontId="23" fillId="0" borderId="35" xfId="0" applyNumberFormat="1" applyFont="1" applyBorder="1" applyAlignment="1">
      <alignment horizontal="center"/>
    </xf>
    <xf numFmtId="179" fontId="23" fillId="0" borderId="30" xfId="0" applyNumberFormat="1" applyFont="1" applyBorder="1" applyAlignment="1">
      <alignment horizontal="center"/>
    </xf>
    <xf numFmtId="179" fontId="23" fillId="0" borderId="36" xfId="0" applyNumberFormat="1" applyFont="1" applyBorder="1" applyAlignment="1">
      <alignment horizontal="center"/>
    </xf>
    <xf numFmtId="180" fontId="23" fillId="0" borderId="63" xfId="0" quotePrefix="1" applyNumberFormat="1" applyFont="1" applyBorder="1" applyAlignment="1">
      <alignment horizontal="right"/>
    </xf>
    <xf numFmtId="195" fontId="23" fillId="0" borderId="83" xfId="0" applyNumberFormat="1" applyFont="1" applyBorder="1"/>
    <xf numFmtId="195" fontId="23" fillId="0" borderId="50" xfId="0" applyNumberFormat="1" applyFont="1" applyBorder="1"/>
    <xf numFmtId="181" fontId="23" fillId="0" borderId="57" xfId="0" applyNumberFormat="1" applyFont="1" applyBorder="1"/>
    <xf numFmtId="195" fontId="23" fillId="0" borderId="51" xfId="0" applyNumberFormat="1" applyFont="1" applyBorder="1"/>
    <xf numFmtId="192" fontId="23" fillId="0" borderId="59" xfId="0" applyNumberFormat="1" applyFont="1" applyBorder="1"/>
    <xf numFmtId="49" fontId="27" fillId="0" borderId="44" xfId="0" applyNumberFormat="1" applyFont="1" applyBorder="1" applyAlignment="1">
      <alignment horizontal="center" vertical="center" wrapText="1" shrinkToFit="1"/>
    </xf>
    <xf numFmtId="185" fontId="27" fillId="0" borderId="92" xfId="6" quotePrefix="1" applyNumberFormat="1" applyFont="1" applyFill="1" applyBorder="1" applyAlignment="1">
      <alignment horizontal="right" shrinkToFit="1"/>
    </xf>
    <xf numFmtId="176" fontId="27" fillId="0" borderId="27" xfId="6" applyNumberFormat="1" applyFont="1" applyFill="1" applyBorder="1" applyAlignment="1">
      <alignment horizontal="right" shrinkToFit="1"/>
    </xf>
    <xf numFmtId="40" fontId="27" fillId="0" borderId="27" xfId="6" applyNumberFormat="1" applyFont="1" applyFill="1" applyBorder="1" applyAlignment="1">
      <alignment horizontal="right" shrinkToFit="1"/>
    </xf>
    <xf numFmtId="40" fontId="27" fillId="0" borderId="49" xfId="6" applyNumberFormat="1" applyFont="1" applyFill="1" applyBorder="1" applyAlignment="1">
      <alignment horizontal="right" shrinkToFit="1"/>
    </xf>
    <xf numFmtId="49" fontId="27" fillId="0" borderId="46" xfId="0" quotePrefix="1" applyNumberFormat="1" applyFont="1" applyBorder="1" applyAlignment="1">
      <alignment horizontal="center" vertical="center" shrinkToFit="1"/>
    </xf>
    <xf numFmtId="181" fontId="27" fillId="0" borderId="27" xfId="6" quotePrefix="1" applyNumberFormat="1" applyFont="1" applyFill="1" applyBorder="1" applyAlignment="1">
      <alignment horizontal="right" shrinkToFit="1"/>
    </xf>
    <xf numFmtId="183" fontId="27" fillId="0" borderId="27" xfId="6" applyNumberFormat="1" applyFont="1" applyFill="1" applyBorder="1" applyAlignment="1">
      <alignment horizontal="right" shrinkToFit="1"/>
    </xf>
    <xf numFmtId="184" fontId="27" fillId="0" borderId="94" xfId="6" applyNumberFormat="1" applyFont="1" applyFill="1" applyBorder="1" applyAlignment="1">
      <alignment horizontal="right" shrinkToFit="1"/>
    </xf>
    <xf numFmtId="0" fontId="23" fillId="0" borderId="8" xfId="0" applyFont="1" applyFill="1" applyBorder="1" applyAlignment="1">
      <alignment horizontal="center" vertical="center" wrapText="1"/>
    </xf>
    <xf numFmtId="179" fontId="78" fillId="0" borderId="26" xfId="6" quotePrefix="1" applyNumberFormat="1" applyFont="1" applyFill="1" applyBorder="1" applyAlignment="1">
      <alignment horizontal="right"/>
    </xf>
    <xf numFmtId="179" fontId="18" fillId="0" borderId="28" xfId="6" applyNumberFormat="1" applyFont="1" applyFill="1" applyBorder="1" applyAlignment="1">
      <alignment horizontal="right"/>
    </xf>
    <xf numFmtId="179" fontId="18" fillId="0" borderId="27" xfId="6" applyNumberFormat="1" applyFont="1" applyFill="1" applyBorder="1" applyAlignment="1">
      <alignment horizontal="right"/>
    </xf>
    <xf numFmtId="179" fontId="18" fillId="0" borderId="27" xfId="6" quotePrefix="1" applyNumberFormat="1" applyFont="1" applyFill="1" applyBorder="1" applyAlignment="1">
      <alignment horizontal="right"/>
    </xf>
    <xf numFmtId="179" fontId="18" fillId="0" borderId="49" xfId="6" applyNumberFormat="1" applyFont="1" applyFill="1" applyBorder="1" applyAlignment="1">
      <alignment horizontal="right"/>
    </xf>
    <xf numFmtId="179" fontId="18" fillId="0" borderId="84" xfId="6" applyNumberFormat="1" applyFont="1" applyFill="1" applyBorder="1" applyAlignment="1">
      <alignment horizontal="right"/>
    </xf>
    <xf numFmtId="179" fontId="18" fillId="0" borderId="50" xfId="6" applyNumberFormat="1" applyFont="1" applyFill="1" applyBorder="1" applyAlignment="1">
      <alignment horizontal="right"/>
    </xf>
    <xf numFmtId="179" fontId="24" fillId="0" borderId="44" xfId="6" applyNumberFormat="1" applyFont="1" applyFill="1" applyBorder="1" applyAlignment="1">
      <alignment horizontal="right"/>
    </xf>
    <xf numFmtId="179" fontId="18" fillId="0" borderId="46" xfId="6" applyNumberFormat="1" applyFont="1" applyFill="1" applyBorder="1" applyAlignment="1">
      <alignment horizontal="right"/>
    </xf>
    <xf numFmtId="179" fontId="61" fillId="0" borderId="28" xfId="6" applyNumberFormat="1" applyFont="1" applyFill="1" applyBorder="1" applyAlignment="1">
      <alignment horizontal="right"/>
    </xf>
    <xf numFmtId="179" fontId="18" fillId="0" borderId="94" xfId="6" applyNumberFormat="1" applyFont="1" applyFill="1" applyBorder="1" applyAlignment="1">
      <alignment horizontal="right"/>
    </xf>
    <xf numFmtId="179" fontId="24" fillId="0" borderId="84" xfId="6" applyNumberFormat="1" applyFont="1" applyFill="1" applyBorder="1" applyAlignment="1">
      <alignment horizontal="right"/>
    </xf>
    <xf numFmtId="179" fontId="18" fillId="0" borderId="27" xfId="0" quotePrefix="1" applyNumberFormat="1" applyFont="1" applyFill="1" applyBorder="1" applyAlignment="1">
      <alignment horizontal="right"/>
    </xf>
    <xf numFmtId="179" fontId="18" fillId="0" borderId="44" xfId="6" applyNumberFormat="1" applyFont="1" applyFill="1" applyBorder="1" applyAlignment="1">
      <alignment horizontal="right"/>
    </xf>
    <xf numFmtId="179" fontId="18" fillId="0" borderId="103" xfId="6" applyNumberFormat="1" applyFont="1" applyFill="1" applyBorder="1" applyAlignment="1">
      <alignment horizontal="right"/>
    </xf>
    <xf numFmtId="179" fontId="24" fillId="0" borderId="109" xfId="6" applyNumberFormat="1" applyFont="1" applyFill="1" applyBorder="1" applyAlignment="1">
      <alignment horizontal="right"/>
    </xf>
    <xf numFmtId="178" fontId="25" fillId="0" borderId="36" xfId="0" applyNumberFormat="1" applyFont="1" applyFill="1" applyBorder="1" applyAlignment="1">
      <alignment horizontal="right" shrinkToFit="1"/>
    </xf>
    <xf numFmtId="178" fontId="25" fillId="0" borderId="2" xfId="0" applyNumberFormat="1" applyFont="1" applyBorder="1" applyAlignment="1">
      <alignment horizontal="right" shrinkToFit="1"/>
    </xf>
    <xf numFmtId="176" fontId="0" fillId="0" borderId="0" xfId="0" applyNumberFormat="1"/>
    <xf numFmtId="179" fontId="18" fillId="0" borderId="54" xfId="9" applyNumberFormat="1" applyFont="1" applyFill="1" applyBorder="1" applyAlignment="1">
      <alignment horizontal="center" vertical="center" shrinkToFit="1"/>
    </xf>
    <xf numFmtId="179" fontId="16" fillId="0" borderId="3" xfId="0" applyNumberFormat="1" applyFont="1" applyFill="1" applyBorder="1" applyAlignment="1">
      <alignment horizontal="center"/>
    </xf>
    <xf numFmtId="179" fontId="18" fillId="0" borderId="66" xfId="9" applyNumberFormat="1" applyFont="1" applyFill="1" applyBorder="1" applyAlignment="1">
      <alignment horizontal="center" vertical="center" shrinkToFit="1"/>
    </xf>
    <xf numFmtId="179" fontId="16" fillId="0" borderId="78" xfId="0" applyNumberFormat="1" applyFont="1" applyFill="1" applyBorder="1" applyAlignment="1">
      <alignment horizontal="center"/>
    </xf>
    <xf numFmtId="179" fontId="18" fillId="0" borderId="53" xfId="9" applyNumberFormat="1" applyFont="1" applyFill="1" applyBorder="1" applyAlignment="1">
      <alignment horizontal="center" vertical="center" shrinkToFit="1"/>
    </xf>
    <xf numFmtId="179" fontId="16" fillId="0" borderId="68" xfId="0" applyNumberFormat="1" applyFont="1" applyFill="1" applyBorder="1" applyAlignment="1">
      <alignment horizontal="center"/>
    </xf>
    <xf numFmtId="0" fontId="64" fillId="0" borderId="0" xfId="0" applyNumberFormat="1" applyFont="1" applyFill="1" applyBorder="1" applyAlignment="1">
      <alignment vertical="center" wrapText="1"/>
    </xf>
    <xf numFmtId="0" fontId="23" fillId="0" borderId="0" xfId="0" applyNumberFormat="1" applyFont="1" applyFill="1" applyBorder="1" applyAlignment="1">
      <alignment vertical="center" wrapText="1"/>
    </xf>
    <xf numFmtId="49" fontId="18" fillId="0" borderId="16" xfId="0" applyNumberFormat="1" applyFont="1" applyFill="1" applyBorder="1" applyAlignment="1">
      <alignment horizontal="right" shrinkToFit="1"/>
    </xf>
    <xf numFmtId="49" fontId="18" fillId="0" borderId="11" xfId="0" applyNumberFormat="1" applyFont="1" applyFill="1" applyBorder="1" applyAlignment="1">
      <alignment horizontal="right" shrinkToFit="1"/>
    </xf>
    <xf numFmtId="179" fontId="18" fillId="0" borderId="29" xfId="9" applyNumberFormat="1" applyFont="1" applyFill="1" applyBorder="1" applyAlignment="1">
      <alignment horizontal="center" vertical="center" shrinkToFit="1"/>
    </xf>
    <xf numFmtId="179" fontId="18" fillId="0" borderId="85" xfId="9" applyNumberFormat="1" applyFont="1" applyFill="1" applyBorder="1" applyAlignment="1">
      <alignment horizontal="center" vertical="center" shrinkToFit="1"/>
    </xf>
    <xf numFmtId="179" fontId="16" fillId="0" borderId="85" xfId="0" applyNumberFormat="1" applyFont="1" applyFill="1" applyBorder="1" applyAlignment="1">
      <alignment horizontal="center"/>
    </xf>
    <xf numFmtId="179" fontId="18" fillId="0" borderId="78" xfId="9" applyNumberFormat="1" applyFont="1" applyFill="1" applyBorder="1" applyAlignment="1">
      <alignment horizontal="center" vertical="center" shrinkToFit="1"/>
    </xf>
    <xf numFmtId="179" fontId="18" fillId="0" borderId="68" xfId="9" applyNumberFormat="1" applyFont="1" applyFill="1" applyBorder="1" applyAlignment="1">
      <alignment horizontal="center" vertical="center" shrinkToFit="1"/>
    </xf>
    <xf numFmtId="49" fontId="18" fillId="0" borderId="55" xfId="0" applyNumberFormat="1" applyFont="1" applyFill="1" applyBorder="1" applyAlignment="1">
      <alignment horizontal="right" shrinkToFit="1"/>
    </xf>
    <xf numFmtId="49" fontId="18" fillId="0" borderId="90" xfId="0" applyNumberFormat="1" applyFont="1" applyFill="1" applyBorder="1" applyAlignment="1">
      <alignment horizontal="right" shrinkToFit="1"/>
    </xf>
    <xf numFmtId="49" fontId="18" fillId="0" borderId="4" xfId="0" applyNumberFormat="1" applyFont="1" applyBorder="1" applyAlignment="1">
      <alignment horizontal="right" shrinkToFit="1"/>
    </xf>
    <xf numFmtId="49" fontId="18" fillId="0" borderId="5" xfId="0" applyNumberFormat="1" applyFont="1" applyBorder="1" applyAlignment="1">
      <alignment horizontal="right" shrinkToFit="1"/>
    </xf>
    <xf numFmtId="179" fontId="27" fillId="0" borderId="53" xfId="9" applyNumberFormat="1" applyFont="1" applyFill="1" applyBorder="1" applyAlignment="1">
      <alignment horizontal="center" vertical="center" wrapText="1" shrinkToFit="1"/>
    </xf>
    <xf numFmtId="179" fontId="27" fillId="0" borderId="68" xfId="0" applyNumberFormat="1" applyFont="1" applyFill="1" applyBorder="1" applyAlignment="1">
      <alignment horizontal="center"/>
    </xf>
    <xf numFmtId="49" fontId="18" fillId="0" borderId="16" xfId="0" applyNumberFormat="1" applyFont="1" applyBorder="1" applyAlignment="1">
      <alignment horizontal="right" shrinkToFit="1"/>
    </xf>
    <xf numFmtId="49" fontId="18" fillId="0" borderId="11" xfId="0" applyNumberFormat="1" applyFont="1" applyBorder="1" applyAlignment="1">
      <alignment horizontal="right" shrinkToFit="1"/>
    </xf>
    <xf numFmtId="179" fontId="27" fillId="0" borderId="46" xfId="9" applyNumberFormat="1" applyFont="1" applyFill="1" applyBorder="1" applyAlignment="1">
      <alignment horizontal="center" vertical="center" wrapText="1" shrinkToFit="1"/>
    </xf>
    <xf numFmtId="179" fontId="27" fillId="0" borderId="84" xfId="9" applyNumberFormat="1" applyFont="1" applyFill="1" applyBorder="1" applyAlignment="1">
      <alignment horizontal="center" vertical="center" wrapText="1" shrinkToFit="1"/>
    </xf>
    <xf numFmtId="179" fontId="27" fillId="0" borderId="53" xfId="6" applyNumberFormat="1" applyFont="1" applyFill="1" applyBorder="1" applyAlignment="1">
      <alignment horizontal="center"/>
    </xf>
    <xf numFmtId="179" fontId="27" fillId="0" borderId="68" xfId="6" applyNumberFormat="1" applyFont="1" applyFill="1" applyBorder="1" applyAlignment="1">
      <alignment horizontal="center"/>
    </xf>
    <xf numFmtId="179" fontId="27" fillId="0" borderId="66" xfId="9" applyNumberFormat="1" applyFont="1" applyFill="1" applyBorder="1" applyAlignment="1">
      <alignment horizontal="center" vertical="center" wrapText="1" shrinkToFit="1"/>
    </xf>
    <xf numFmtId="179" fontId="27" fillId="0" borderId="78" xfId="0" applyNumberFormat="1" applyFont="1" applyBorder="1" applyAlignment="1">
      <alignment horizontal="center"/>
    </xf>
    <xf numFmtId="179" fontId="27" fillId="0" borderId="16" xfId="6" applyNumberFormat="1" applyFont="1" applyFill="1" applyBorder="1" applyAlignment="1">
      <alignment horizontal="center"/>
    </xf>
    <xf numFmtId="179" fontId="27" fillId="0" borderId="11" xfId="6" applyNumberFormat="1" applyFont="1" applyFill="1" applyBorder="1" applyAlignment="1">
      <alignment horizontal="center"/>
    </xf>
    <xf numFmtId="179" fontId="27" fillId="0" borderId="29" xfId="9" applyNumberFormat="1" applyFont="1" applyFill="1" applyBorder="1" applyAlignment="1">
      <alignment horizontal="center" vertical="center" wrapText="1" shrinkToFit="1"/>
    </xf>
    <xf numFmtId="179" fontId="27" fillId="0" borderId="85" xfId="9" applyNumberFormat="1" applyFont="1" applyFill="1" applyBorder="1" applyAlignment="1">
      <alignment horizontal="center" vertical="center" wrapText="1" shrinkToFit="1"/>
    </xf>
    <xf numFmtId="179" fontId="18" fillId="0" borderId="66" xfId="9" applyNumberFormat="1" applyFont="1" applyBorder="1" applyAlignment="1">
      <alignment horizontal="center" vertical="center" shrinkToFit="1"/>
    </xf>
    <xf numFmtId="179" fontId="16" fillId="0" borderId="78" xfId="0" applyNumberFormat="1" applyFont="1" applyBorder="1" applyAlignment="1">
      <alignment horizontal="center"/>
    </xf>
    <xf numFmtId="0" fontId="23" fillId="0" borderId="0" xfId="0" applyFont="1" applyAlignment="1">
      <alignment horizontal="left" vertical="top" wrapText="1"/>
    </xf>
    <xf numFmtId="179" fontId="18" fillId="0" borderId="29" xfId="9" applyNumberFormat="1" applyFont="1" applyBorder="1" applyAlignment="1">
      <alignment horizontal="center" vertical="center" shrinkToFit="1"/>
    </xf>
    <xf numFmtId="179" fontId="16" fillId="0" borderId="85" xfId="0" applyNumberFormat="1" applyFont="1" applyBorder="1" applyAlignment="1">
      <alignment horizontal="center"/>
    </xf>
    <xf numFmtId="179" fontId="18" fillId="0" borderId="85" xfId="9" applyNumberFormat="1" applyFont="1" applyBorder="1" applyAlignment="1">
      <alignment horizontal="center" vertical="center" shrinkToFit="1"/>
    </xf>
    <xf numFmtId="179" fontId="18" fillId="0" borderId="54" xfId="9" applyNumberFormat="1" applyFont="1" applyBorder="1" applyAlignment="1">
      <alignment horizontal="center" vertical="center" shrinkToFit="1"/>
    </xf>
    <xf numFmtId="179" fontId="18" fillId="0" borderId="3" xfId="9" applyNumberFormat="1" applyFont="1" applyBorder="1" applyAlignment="1">
      <alignment horizontal="center" vertical="center" shrinkToFit="1"/>
    </xf>
    <xf numFmtId="179" fontId="16" fillId="0" borderId="3" xfId="0" applyNumberFormat="1" applyFont="1" applyBorder="1" applyAlignment="1">
      <alignment horizontal="center"/>
    </xf>
    <xf numFmtId="0" fontId="57" fillId="0" borderId="0" xfId="10" applyFont="1" applyAlignment="1">
      <alignment horizontal="left" vertical="top" wrapText="1"/>
    </xf>
    <xf numFmtId="179" fontId="18" fillId="0" borderId="46" xfId="9" applyNumberFormat="1" applyFont="1" applyFill="1" applyBorder="1" applyAlignment="1">
      <alignment horizontal="center" vertical="center" shrinkToFit="1"/>
    </xf>
    <xf numFmtId="179" fontId="18" fillId="0" borderId="84" xfId="9" applyNumberFormat="1" applyFont="1" applyFill="1" applyBorder="1" applyAlignment="1">
      <alignment horizontal="center" vertical="center" shrinkToFit="1"/>
    </xf>
    <xf numFmtId="179" fontId="16" fillId="0" borderId="84" xfId="0" applyNumberFormat="1" applyFont="1" applyBorder="1" applyAlignment="1">
      <alignment horizontal="center"/>
    </xf>
    <xf numFmtId="49" fontId="41" fillId="0" borderId="9" xfId="0" applyNumberFormat="1" applyFont="1" applyFill="1" applyBorder="1" applyAlignment="1">
      <alignment horizontal="center" vertical="center"/>
    </xf>
    <xf numFmtId="49" fontId="41" fillId="0" borderId="2" xfId="0" applyNumberFormat="1" applyFont="1" applyFill="1" applyBorder="1" applyAlignment="1">
      <alignment horizontal="center" vertical="center"/>
    </xf>
    <xf numFmtId="49" fontId="41" fillId="0" borderId="44" xfId="0" applyNumberFormat="1" applyFont="1" applyFill="1" applyBorder="1" applyAlignment="1">
      <alignment horizontal="center" vertical="center"/>
    </xf>
    <xf numFmtId="49" fontId="41" fillId="0" borderId="8" xfId="0" applyNumberFormat="1" applyFont="1" applyFill="1" applyBorder="1" applyAlignment="1">
      <alignment horizontal="center" vertical="center"/>
    </xf>
    <xf numFmtId="0" fontId="16" fillId="0" borderId="8" xfId="0" applyFont="1" applyFill="1" applyBorder="1" applyAlignment="1">
      <alignment horizontal="center" vertical="center"/>
    </xf>
    <xf numFmtId="0" fontId="0" fillId="0" borderId="44" xfId="0" applyBorder="1" applyAlignment="1">
      <alignment horizontal="center" vertical="center"/>
    </xf>
    <xf numFmtId="179" fontId="41" fillId="0" borderId="2" xfId="0" applyNumberFormat="1" applyFont="1" applyFill="1" applyBorder="1" applyAlignment="1">
      <alignment horizontal="center" vertical="center"/>
    </xf>
    <xf numFmtId="179" fontId="41" fillId="0" borderId="9" xfId="0" applyNumberFormat="1" applyFont="1" applyFill="1" applyBorder="1" applyAlignment="1">
      <alignment horizontal="center" vertical="center"/>
    </xf>
    <xf numFmtId="179" fontId="41" fillId="0" borderId="44" xfId="0" applyNumberFormat="1" applyFont="1" applyFill="1" applyBorder="1" applyAlignment="1">
      <alignment horizontal="center" vertical="center"/>
    </xf>
    <xf numFmtId="49" fontId="18" fillId="0" borderId="70" xfId="0" applyNumberFormat="1" applyFont="1" applyBorder="1" applyAlignment="1">
      <alignment horizontal="right" shrinkToFit="1"/>
    </xf>
    <xf numFmtId="49" fontId="18" fillId="0" borderId="56" xfId="0" applyNumberFormat="1" applyFont="1" applyBorder="1" applyAlignment="1">
      <alignment horizontal="right" shrinkToFit="1"/>
    </xf>
    <xf numFmtId="49" fontId="18" fillId="0" borderId="55" xfId="0" applyNumberFormat="1" applyFont="1" applyBorder="1" applyAlignment="1">
      <alignment horizontal="right" shrinkToFit="1"/>
    </xf>
    <xf numFmtId="49" fontId="18" fillId="0" borderId="58" xfId="0" applyNumberFormat="1" applyFont="1" applyBorder="1" applyAlignment="1">
      <alignment horizontal="right" shrinkToFit="1"/>
    </xf>
    <xf numFmtId="0" fontId="41" fillId="0" borderId="0" xfId="0" applyFont="1" applyAlignment="1">
      <alignment horizontal="left" vertical="center" wrapText="1"/>
    </xf>
    <xf numFmtId="0" fontId="41" fillId="0" borderId="0" xfId="0" applyFont="1" applyAlignment="1">
      <alignment horizontal="left" vertical="top" wrapText="1"/>
    </xf>
    <xf numFmtId="0" fontId="23" fillId="0" borderId="102" xfId="0" applyFont="1" applyFill="1" applyBorder="1" applyAlignment="1">
      <alignment wrapText="1"/>
    </xf>
    <xf numFmtId="0" fontId="23" fillId="0" borderId="102" xfId="0" applyFont="1" applyFill="1" applyBorder="1" applyAlignment="1">
      <alignment horizontal="left" vertical="top" shrinkToFit="1"/>
    </xf>
    <xf numFmtId="179" fontId="18" fillId="0" borderId="29" xfId="6" applyNumberFormat="1" applyFont="1" applyFill="1" applyBorder="1" applyAlignment="1">
      <alignment horizontal="center" vertical="center"/>
    </xf>
    <xf numFmtId="179" fontId="18" fillId="0" borderId="85" xfId="6" applyNumberFormat="1" applyFont="1" applyFill="1" applyBorder="1" applyAlignment="1">
      <alignment horizontal="center" vertical="center"/>
    </xf>
    <xf numFmtId="0" fontId="23" fillId="0" borderId="54" xfId="0" applyFont="1" applyFill="1" applyBorder="1" applyAlignment="1">
      <alignment horizontal="left" vertical="center" wrapText="1"/>
    </xf>
    <xf numFmtId="179" fontId="18" fillId="0" borderId="54" xfId="6" applyNumberFormat="1" applyFont="1" applyFill="1" applyBorder="1" applyAlignment="1">
      <alignment horizontal="center" vertical="center"/>
    </xf>
    <xf numFmtId="179" fontId="18" fillId="0" borderId="3" xfId="6" applyNumberFormat="1" applyFont="1" applyFill="1" applyBorder="1" applyAlignment="1">
      <alignment horizontal="center" vertical="center"/>
    </xf>
    <xf numFmtId="179" fontId="18" fillId="0" borderId="66" xfId="6" applyNumberFormat="1" applyFont="1" applyFill="1" applyBorder="1" applyAlignment="1">
      <alignment horizontal="center" vertical="center"/>
    </xf>
    <xf numFmtId="179" fontId="18" fillId="0" borderId="78" xfId="6" applyNumberFormat="1" applyFont="1" applyFill="1" applyBorder="1" applyAlignment="1">
      <alignment horizontal="center" vertical="center"/>
    </xf>
    <xf numFmtId="179" fontId="18" fillId="0" borderId="53" xfId="6" applyNumberFormat="1" applyFont="1" applyFill="1" applyBorder="1" applyAlignment="1">
      <alignment horizontal="center" vertical="center" wrapText="1"/>
    </xf>
    <xf numFmtId="179" fontId="18" fillId="0" borderId="68" xfId="6" applyNumberFormat="1" applyFont="1" applyFill="1" applyBorder="1" applyAlignment="1">
      <alignment horizontal="center" vertical="center"/>
    </xf>
    <xf numFmtId="0" fontId="18" fillId="0" borderId="15" xfId="0" applyFont="1" applyFill="1" applyBorder="1" applyAlignment="1">
      <alignment wrapText="1"/>
    </xf>
    <xf numFmtId="0" fontId="18" fillId="0" borderId="103" xfId="0" applyFont="1" applyFill="1" applyBorder="1" applyAlignment="1">
      <alignment wrapText="1"/>
    </xf>
    <xf numFmtId="0" fontId="32" fillId="0" borderId="16" xfId="0" applyNumberFormat="1" applyFont="1" applyFill="1" applyBorder="1" applyAlignment="1">
      <alignment horizontal="right" vertical="center"/>
    </xf>
    <xf numFmtId="0" fontId="32" fillId="0" borderId="54" xfId="0" applyNumberFormat="1" applyFont="1" applyFill="1" applyBorder="1" applyAlignment="1">
      <alignment horizontal="right" vertical="center"/>
    </xf>
    <xf numFmtId="0" fontId="18" fillId="0" borderId="11" xfId="0" applyFont="1" applyFill="1" applyBorder="1" applyAlignment="1">
      <alignment horizontal="right" vertical="center"/>
    </xf>
    <xf numFmtId="0" fontId="18" fillId="0" borderId="3" xfId="0" applyFont="1" applyFill="1" applyBorder="1" applyAlignment="1">
      <alignment horizontal="right" vertical="center"/>
    </xf>
    <xf numFmtId="0" fontId="23" fillId="0" borderId="0" xfId="0" applyNumberFormat="1" applyFont="1" applyFill="1" applyBorder="1" applyAlignment="1">
      <alignment horizontal="left" vertical="top" wrapText="1"/>
    </xf>
    <xf numFmtId="0" fontId="23" fillId="0" borderId="0" xfId="0" applyFont="1" applyFill="1" applyBorder="1" applyAlignment="1">
      <alignment horizontal="left" vertical="center" wrapText="1" shrinkToFit="1"/>
    </xf>
    <xf numFmtId="0" fontId="23" fillId="0" borderId="102" xfId="0" applyFont="1" applyFill="1" applyBorder="1" applyAlignment="1">
      <alignment horizontal="left" vertical="top" wrapText="1" shrinkToFit="1"/>
    </xf>
    <xf numFmtId="0" fontId="23" fillId="0" borderId="0" xfId="0" applyFont="1" applyFill="1" applyBorder="1" applyAlignment="1">
      <alignment horizontal="left" vertical="top" wrapText="1" shrinkToFit="1"/>
    </xf>
    <xf numFmtId="179" fontId="18" fillId="0" borderId="29" xfId="6" applyNumberFormat="1" applyFont="1" applyFill="1" applyBorder="1" applyAlignment="1">
      <alignment horizontal="center" vertical="center" wrapText="1"/>
    </xf>
    <xf numFmtId="179" fontId="18" fillId="0" borderId="66" xfId="6" applyNumberFormat="1" applyFont="1" applyFill="1" applyBorder="1" applyAlignment="1">
      <alignment horizontal="center" vertical="center" wrapText="1"/>
    </xf>
    <xf numFmtId="0" fontId="18" fillId="0" borderId="86" xfId="0" applyFont="1" applyFill="1" applyBorder="1" applyAlignment="1">
      <alignment wrapText="1"/>
    </xf>
    <xf numFmtId="179" fontId="18" fillId="0" borderId="46" xfId="6" applyNumberFormat="1" applyFont="1" applyFill="1" applyBorder="1" applyAlignment="1">
      <alignment horizontal="center" vertical="center" wrapText="1"/>
    </xf>
    <xf numFmtId="179" fontId="18" fillId="0" borderId="84" xfId="6" applyNumberFormat="1" applyFont="1" applyFill="1" applyBorder="1" applyAlignment="1">
      <alignment horizontal="center" vertical="center"/>
    </xf>
    <xf numFmtId="0" fontId="66" fillId="0" borderId="54" xfId="0" applyFont="1" applyFill="1" applyBorder="1" applyAlignment="1">
      <alignment vertical="top" wrapText="1"/>
    </xf>
    <xf numFmtId="0" fontId="66" fillId="0" borderId="54" xfId="0" applyFont="1" applyFill="1" applyBorder="1" applyAlignment="1">
      <alignment vertical="top"/>
    </xf>
    <xf numFmtId="0" fontId="66" fillId="0" borderId="0" xfId="0" applyFont="1" applyFill="1" applyAlignment="1">
      <alignment vertical="top"/>
    </xf>
    <xf numFmtId="0" fontId="19" fillId="0" borderId="0" xfId="0" applyFont="1" applyFill="1" applyAlignment="1">
      <alignment vertical="top" wrapText="1"/>
    </xf>
    <xf numFmtId="176" fontId="19" fillId="0" borderId="4" xfId="6" applyNumberFormat="1" applyFont="1" applyFill="1" applyBorder="1" applyAlignment="1">
      <alignment horizontal="center" vertical="center" wrapText="1"/>
    </xf>
    <xf numFmtId="176" fontId="19" fillId="0" borderId="5" xfId="6" applyNumberFormat="1" applyFont="1" applyFill="1" applyBorder="1" applyAlignment="1">
      <alignment horizontal="center" vertical="center"/>
    </xf>
    <xf numFmtId="179" fontId="19" fillId="0" borderId="31" xfId="6" applyNumberFormat="1" applyFont="1" applyFill="1" applyBorder="1" applyAlignment="1">
      <alignment horizontal="center" vertical="center"/>
    </xf>
    <xf numFmtId="179" fontId="19" fillId="0" borderId="85" xfId="6" applyNumberFormat="1" applyFont="1" applyFill="1" applyBorder="1" applyAlignment="1">
      <alignment horizontal="center" vertical="center"/>
    </xf>
    <xf numFmtId="179" fontId="19" fillId="0" borderId="29" xfId="6" applyNumberFormat="1" applyFont="1" applyFill="1" applyBorder="1" applyAlignment="1">
      <alignment horizontal="center" vertical="center"/>
    </xf>
    <xf numFmtId="179" fontId="20" fillId="0" borderId="9" xfId="6" applyNumberFormat="1" applyFont="1" applyFill="1" applyBorder="1" applyAlignment="1">
      <alignment horizontal="center" vertical="center"/>
    </xf>
    <xf numFmtId="179" fontId="20" fillId="0" borderId="2" xfId="6" applyNumberFormat="1" applyFont="1" applyFill="1" applyBorder="1" applyAlignment="1">
      <alignment horizontal="center" vertical="center"/>
    </xf>
    <xf numFmtId="179" fontId="20" fillId="0" borderId="44" xfId="6" applyNumberFormat="1" applyFont="1" applyFill="1" applyBorder="1" applyAlignment="1">
      <alignment horizontal="center" vertical="center"/>
    </xf>
    <xf numFmtId="176" fontId="19" fillId="0" borderId="55" xfId="6" applyNumberFormat="1" applyFont="1" applyFill="1" applyBorder="1" applyAlignment="1">
      <alignment horizontal="center" vertical="center" wrapText="1"/>
    </xf>
    <xf numFmtId="176" fontId="19" fillId="0" borderId="90" xfId="6" applyNumberFormat="1" applyFont="1" applyFill="1" applyBorder="1" applyAlignment="1">
      <alignment horizontal="center" vertical="center"/>
    </xf>
    <xf numFmtId="179" fontId="19" fillId="0" borderId="46" xfId="6" applyNumberFormat="1" applyFont="1" applyFill="1" applyBorder="1" applyAlignment="1">
      <alignment horizontal="center" vertical="center"/>
    </xf>
    <xf numFmtId="179" fontId="19" fillId="0" borderId="84" xfId="6" applyNumberFormat="1" applyFont="1" applyFill="1" applyBorder="1" applyAlignment="1">
      <alignment horizontal="center" vertical="center"/>
    </xf>
    <xf numFmtId="179" fontId="19" fillId="0" borderId="50" xfId="6" applyNumberFormat="1" applyFont="1" applyFill="1" applyBorder="1" applyAlignment="1">
      <alignment horizontal="center" vertical="center"/>
    </xf>
    <xf numFmtId="176" fontId="19" fillId="0" borderId="66" xfId="6" applyNumberFormat="1" applyFont="1" applyFill="1" applyBorder="1" applyAlignment="1">
      <alignment horizontal="center" vertical="center" wrapText="1"/>
    </xf>
    <xf numFmtId="176" fontId="19" fillId="0" borderId="78" xfId="6" applyNumberFormat="1" applyFont="1" applyFill="1" applyBorder="1" applyAlignment="1">
      <alignment horizontal="center" vertical="center"/>
    </xf>
    <xf numFmtId="176" fontId="19" fillId="0" borderId="53" xfId="6" applyNumberFormat="1" applyFont="1" applyFill="1" applyBorder="1" applyAlignment="1">
      <alignment horizontal="center" vertical="center" wrapText="1"/>
    </xf>
    <xf numFmtId="176" fontId="19" fillId="0" borderId="68" xfId="6" applyNumberFormat="1" applyFont="1" applyFill="1" applyBorder="1" applyAlignment="1">
      <alignment horizontal="center" vertical="center"/>
    </xf>
    <xf numFmtId="179" fontId="19" fillId="0" borderId="55" xfId="6" applyNumberFormat="1" applyFont="1" applyFill="1" applyBorder="1" applyAlignment="1">
      <alignment horizontal="center" vertical="center"/>
    </xf>
    <xf numFmtId="179" fontId="19" fillId="0" borderId="90" xfId="6" applyNumberFormat="1" applyFont="1" applyFill="1" applyBorder="1" applyAlignment="1">
      <alignment horizontal="center" vertical="center"/>
    </xf>
    <xf numFmtId="176" fontId="19" fillId="0" borderId="54" xfId="6" applyNumberFormat="1" applyFont="1" applyFill="1" applyBorder="1" applyAlignment="1">
      <alignment horizontal="center" vertical="center" wrapText="1"/>
    </xf>
    <xf numFmtId="176" fontId="19" fillId="0" borderId="3" xfId="6" applyNumberFormat="1" applyFont="1" applyFill="1" applyBorder="1" applyAlignment="1">
      <alignment horizontal="center" vertical="center"/>
    </xf>
    <xf numFmtId="176" fontId="20" fillId="0" borderId="9" xfId="6" applyNumberFormat="1" applyFont="1" applyFill="1" applyBorder="1" applyAlignment="1">
      <alignment horizontal="center" vertical="center"/>
    </xf>
    <xf numFmtId="176" fontId="20" fillId="0" borderId="2" xfId="6" applyNumberFormat="1" applyFont="1" applyFill="1" applyBorder="1" applyAlignment="1">
      <alignment horizontal="center" vertical="center"/>
    </xf>
    <xf numFmtId="176" fontId="20" fillId="0" borderId="44" xfId="6" applyNumberFormat="1" applyFont="1" applyFill="1" applyBorder="1" applyAlignment="1">
      <alignment horizontal="center" vertical="center"/>
    </xf>
    <xf numFmtId="0" fontId="21" fillId="0" borderId="0" xfId="0" applyFont="1" applyAlignment="1">
      <alignment horizontal="left" vertical="top" wrapText="1"/>
    </xf>
    <xf numFmtId="176" fontId="19" fillId="0" borderId="55" xfId="6" applyNumberFormat="1" applyFont="1" applyBorder="1" applyAlignment="1">
      <alignment horizontal="center" vertical="center" wrapText="1"/>
    </xf>
    <xf numFmtId="176" fontId="19" fillId="0" borderId="90" xfId="6" applyNumberFormat="1" applyFont="1" applyBorder="1" applyAlignment="1">
      <alignment horizontal="center" vertical="center" wrapText="1"/>
    </xf>
    <xf numFmtId="176" fontId="19" fillId="0" borderId="29" xfId="6" applyNumberFormat="1" applyFont="1" applyBorder="1" applyAlignment="1">
      <alignment horizontal="center" vertical="center" wrapText="1"/>
    </xf>
    <xf numFmtId="176" fontId="19" fillId="0" borderId="85" xfId="6" applyNumberFormat="1" applyFont="1" applyBorder="1" applyAlignment="1">
      <alignment horizontal="center" vertical="center" wrapText="1"/>
    </xf>
    <xf numFmtId="176" fontId="19" fillId="0" borderId="66" xfId="6" applyNumberFormat="1" applyFont="1" applyBorder="1" applyAlignment="1">
      <alignment horizontal="center" vertical="center" wrapText="1"/>
    </xf>
    <xf numFmtId="176" fontId="19" fillId="0" borderId="78" xfId="6" applyNumberFormat="1" applyFont="1" applyBorder="1" applyAlignment="1">
      <alignment horizontal="center" vertical="center" wrapText="1"/>
    </xf>
    <xf numFmtId="176" fontId="19" fillId="0" borderId="53" xfId="6" applyNumberFormat="1" applyFont="1" applyBorder="1" applyAlignment="1">
      <alignment horizontal="center" vertical="center" wrapText="1"/>
    </xf>
    <xf numFmtId="176" fontId="19" fillId="0" borderId="68" xfId="6" applyNumberFormat="1" applyFont="1" applyBorder="1" applyAlignment="1">
      <alignment horizontal="center" vertical="center" wrapText="1"/>
    </xf>
    <xf numFmtId="0" fontId="21" fillId="0" borderId="0" xfId="0" applyFont="1" applyAlignment="1">
      <alignment vertical="center" wrapText="1"/>
    </xf>
    <xf numFmtId="0" fontId="21" fillId="0" borderId="54" xfId="0" applyFont="1" applyBorder="1" applyAlignment="1">
      <alignment vertical="top" wrapText="1"/>
    </xf>
    <xf numFmtId="0" fontId="21" fillId="0" borderId="0" xfId="0" applyFont="1" applyAlignment="1">
      <alignment vertical="top" wrapText="1"/>
    </xf>
    <xf numFmtId="179" fontId="20" fillId="0" borderId="9" xfId="6" applyNumberFormat="1" applyFont="1" applyBorder="1" applyAlignment="1">
      <alignment horizontal="center" vertical="center"/>
    </xf>
    <xf numFmtId="179" fontId="20" fillId="0" borderId="2" xfId="6" applyNumberFormat="1" applyFont="1" applyBorder="1" applyAlignment="1">
      <alignment horizontal="center" vertical="center"/>
    </xf>
    <xf numFmtId="179" fontId="20" fillId="0" borderId="44" xfId="6" applyNumberFormat="1" applyFont="1" applyBorder="1" applyAlignment="1">
      <alignment horizontal="center" vertical="center"/>
    </xf>
    <xf numFmtId="176" fontId="19" fillId="0" borderId="0" xfId="6" applyNumberFormat="1" applyFont="1" applyAlignment="1">
      <alignment horizontal="center" vertical="center" wrapText="1"/>
    </xf>
    <xf numFmtId="176" fontId="19" fillId="0" borderId="3" xfId="6" applyNumberFormat="1" applyFont="1" applyBorder="1" applyAlignment="1">
      <alignment horizontal="center" vertical="center" wrapText="1"/>
    </xf>
    <xf numFmtId="176" fontId="19" fillId="0" borderId="71" xfId="6" applyNumberFormat="1" applyFont="1" applyBorder="1" applyAlignment="1">
      <alignment horizontal="center" vertical="center" wrapText="1"/>
    </xf>
    <xf numFmtId="176" fontId="19" fillId="0" borderId="38" xfId="6" applyNumberFormat="1" applyFont="1" applyBorder="1" applyAlignment="1">
      <alignment horizontal="center" vertical="center" wrapText="1"/>
    </xf>
    <xf numFmtId="176" fontId="19" fillId="0" borderId="48" xfId="6" applyNumberFormat="1" applyFont="1" applyBorder="1" applyAlignment="1">
      <alignment horizontal="center" vertical="center" wrapText="1"/>
    </xf>
    <xf numFmtId="176" fontId="19" fillId="0" borderId="16" xfId="6" applyNumberFormat="1" applyFont="1" applyBorder="1" applyAlignment="1">
      <alignment horizontal="center" vertical="center" wrapText="1"/>
    </xf>
    <xf numFmtId="176" fontId="19" fillId="0" borderId="11" xfId="6" applyNumberFormat="1" applyFont="1" applyBorder="1" applyAlignment="1">
      <alignment horizontal="center" vertical="center" wrapText="1"/>
    </xf>
    <xf numFmtId="179" fontId="20" fillId="0" borderId="2" xfId="6" applyNumberFormat="1" applyFont="1" applyBorder="1" applyAlignment="1">
      <alignment horizontal="center" vertical="center" wrapText="1"/>
    </xf>
    <xf numFmtId="0" fontId="0" fillId="0" borderId="2" xfId="0" applyBorder="1" applyAlignment="1">
      <alignment vertical="center" wrapText="1"/>
    </xf>
    <xf numFmtId="0" fontId="0" fillId="0" borderId="44" xfId="0" applyBorder="1" applyAlignment="1">
      <alignment vertical="center" wrapText="1"/>
    </xf>
    <xf numFmtId="176" fontId="20" fillId="0" borderId="9" xfId="6" applyNumberFormat="1" applyFont="1" applyBorder="1" applyAlignment="1">
      <alignment horizontal="center" vertical="center" wrapText="1"/>
    </xf>
    <xf numFmtId="176" fontId="20" fillId="0" borderId="2" xfId="6" applyNumberFormat="1" applyFont="1" applyBorder="1" applyAlignment="1">
      <alignment horizontal="center" vertical="center" wrapText="1"/>
    </xf>
    <xf numFmtId="179" fontId="20" fillId="0" borderId="9" xfId="6" applyNumberFormat="1" applyFont="1" applyBorder="1" applyAlignment="1">
      <alignment horizontal="center" vertical="center" wrapText="1"/>
    </xf>
    <xf numFmtId="176" fontId="20" fillId="0" borderId="44" xfId="6" applyNumberFormat="1" applyFont="1" applyBorder="1" applyAlignment="1">
      <alignment horizontal="center" vertical="center" wrapText="1"/>
    </xf>
    <xf numFmtId="176" fontId="19" fillId="0" borderId="46" xfId="6" applyNumberFormat="1" applyFont="1" applyBorder="1" applyAlignment="1">
      <alignment horizontal="center" vertical="center" wrapText="1"/>
    </xf>
    <xf numFmtId="176" fontId="19" fillId="0" borderId="84" xfId="6" applyNumberFormat="1" applyFont="1" applyBorder="1" applyAlignment="1">
      <alignment horizontal="center" vertical="center" wrapText="1"/>
    </xf>
    <xf numFmtId="176" fontId="19" fillId="0" borderId="46" xfId="6" applyNumberFormat="1" applyFont="1" applyFill="1" applyBorder="1" applyAlignment="1">
      <alignment horizontal="center" vertical="center" wrapText="1"/>
    </xf>
    <xf numFmtId="176" fontId="19" fillId="0" borderId="84" xfId="6" applyNumberFormat="1" applyFont="1" applyFill="1" applyBorder="1" applyAlignment="1">
      <alignment horizontal="center" vertical="center" wrapText="1"/>
    </xf>
    <xf numFmtId="176" fontId="71" fillId="0" borderId="9" xfId="6" applyNumberFormat="1" applyFont="1" applyFill="1" applyBorder="1" applyAlignment="1">
      <alignment horizontal="center" vertical="center" wrapText="1"/>
    </xf>
    <xf numFmtId="176" fontId="71" fillId="0" borderId="2" xfId="6" applyNumberFormat="1" applyFont="1" applyFill="1" applyBorder="1" applyAlignment="1">
      <alignment horizontal="center" vertical="center" wrapText="1"/>
    </xf>
    <xf numFmtId="176" fontId="71" fillId="0" borderId="44" xfId="6" applyNumberFormat="1" applyFont="1" applyFill="1" applyBorder="1" applyAlignment="1">
      <alignment horizontal="center" vertical="center" wrapText="1"/>
    </xf>
    <xf numFmtId="176" fontId="19" fillId="0" borderId="5" xfId="6" applyNumberFormat="1" applyFont="1" applyFill="1" applyBorder="1" applyAlignment="1">
      <alignment horizontal="center" vertical="center" wrapText="1"/>
    </xf>
    <xf numFmtId="0" fontId="19" fillId="0" borderId="54" xfId="0" applyFont="1" applyBorder="1" applyAlignment="1">
      <alignment horizontal="left" vertical="top" wrapText="1"/>
    </xf>
    <xf numFmtId="0" fontId="19" fillId="0" borderId="0" xfId="0" applyFont="1" applyBorder="1" applyAlignment="1">
      <alignment horizontal="left" vertical="top" wrapText="1"/>
    </xf>
    <xf numFmtId="0" fontId="23" fillId="0" borderId="16" xfId="0" applyFont="1" applyFill="1" applyBorder="1" applyAlignment="1">
      <alignment horizontal="center"/>
    </xf>
    <xf numFmtId="0" fontId="23" fillId="0" borderId="46" xfId="0" applyFont="1" applyFill="1" applyBorder="1" applyAlignment="1">
      <alignment horizontal="center"/>
    </xf>
    <xf numFmtId="0" fontId="23" fillId="0" borderId="10" xfId="0" applyFont="1" applyFill="1" applyBorder="1" applyAlignment="1">
      <alignment horizontal="center"/>
    </xf>
    <xf numFmtId="0" fontId="23" fillId="0" borderId="50" xfId="0" applyFont="1" applyFill="1" applyBorder="1" applyAlignment="1">
      <alignment horizontal="center"/>
    </xf>
    <xf numFmtId="0" fontId="23" fillId="0" borderId="11" xfId="0" applyFont="1" applyFill="1" applyBorder="1" applyAlignment="1">
      <alignment horizontal="center"/>
    </xf>
    <xf numFmtId="0" fontId="23" fillId="0" borderId="84" xfId="0" applyFont="1" applyFill="1" applyBorder="1" applyAlignment="1">
      <alignment horizontal="center"/>
    </xf>
    <xf numFmtId="0" fontId="23" fillId="0" borderId="20" xfId="0" applyFont="1" applyFill="1" applyBorder="1" applyAlignment="1">
      <alignment horizontal="center"/>
    </xf>
    <xf numFmtId="0" fontId="23" fillId="0" borderId="51" xfId="0" applyFont="1" applyFill="1" applyBorder="1" applyAlignment="1">
      <alignment horizontal="center"/>
    </xf>
    <xf numFmtId="179" fontId="23" fillId="0" borderId="16" xfId="0" applyNumberFormat="1" applyFont="1" applyFill="1" applyBorder="1" applyAlignment="1">
      <alignment horizontal="center" vertical="center"/>
    </xf>
    <xf numFmtId="179" fontId="23" fillId="0" borderId="54" xfId="0" applyNumberFormat="1" applyFont="1" applyFill="1" applyBorder="1" applyAlignment="1">
      <alignment horizontal="center" vertical="center"/>
    </xf>
    <xf numFmtId="179" fontId="23" fillId="0" borderId="46" xfId="0" applyNumberFormat="1" applyFont="1" applyFill="1" applyBorder="1" applyAlignment="1">
      <alignment horizontal="center" vertical="center"/>
    </xf>
    <xf numFmtId="179" fontId="23" fillId="0" borderId="11" xfId="0" applyNumberFormat="1" applyFont="1" applyFill="1" applyBorder="1" applyAlignment="1">
      <alignment horizontal="center" vertical="center"/>
    </xf>
    <xf numFmtId="179" fontId="23" fillId="0" borderId="3" xfId="0" applyNumberFormat="1" applyFont="1" applyFill="1" applyBorder="1" applyAlignment="1">
      <alignment horizontal="center" vertical="center"/>
    </xf>
    <xf numFmtId="179" fontId="23" fillId="0" borderId="84" xfId="0" applyNumberFormat="1" applyFont="1" applyFill="1" applyBorder="1" applyAlignment="1">
      <alignment horizontal="center" vertical="center"/>
    </xf>
    <xf numFmtId="0" fontId="23" fillId="0" borderId="0" xfId="0" applyFont="1" applyFill="1" applyAlignment="1"/>
    <xf numFmtId="0" fontId="23" fillId="0" borderId="80" xfId="0" applyFont="1" applyFill="1" applyBorder="1" applyAlignment="1">
      <alignment horizontal="center"/>
    </xf>
    <xf numFmtId="0" fontId="23" fillId="0" borderId="92" xfId="0" applyFont="1" applyFill="1" applyBorder="1" applyAlignment="1">
      <alignment horizontal="center"/>
    </xf>
    <xf numFmtId="0" fontId="23" fillId="0" borderId="14" xfId="0" applyFont="1" applyFill="1" applyBorder="1" applyAlignment="1">
      <alignment horizontal="center"/>
    </xf>
    <xf numFmtId="0" fontId="23" fillId="0" borderId="18" xfId="0" applyFont="1" applyFill="1" applyBorder="1" applyAlignment="1">
      <alignment horizontal="center"/>
    </xf>
    <xf numFmtId="0" fontId="16" fillId="0" borderId="54" xfId="0" applyFont="1" applyFill="1" applyBorder="1" applyAlignment="1">
      <alignment horizontal="center"/>
    </xf>
    <xf numFmtId="0" fontId="23" fillId="0" borderId="69" xfId="0" applyFont="1" applyFill="1" applyBorder="1" applyAlignment="1">
      <alignment horizontal="center"/>
    </xf>
    <xf numFmtId="0" fontId="23" fillId="0" borderId="88" xfId="0" applyFont="1" applyFill="1" applyBorder="1" applyAlignment="1">
      <alignment horizontal="center"/>
    </xf>
    <xf numFmtId="0" fontId="23" fillId="0" borderId="16"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6" fillId="0" borderId="0" xfId="0" applyFont="1" applyFill="1" applyAlignment="1">
      <alignment vertical="top" wrapText="1"/>
    </xf>
    <xf numFmtId="0" fontId="23" fillId="0" borderId="16"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84" xfId="0" applyFont="1" applyBorder="1" applyAlignment="1">
      <alignment horizontal="center" vertical="center" wrapText="1"/>
    </xf>
    <xf numFmtId="0" fontId="23" fillId="0" borderId="80" xfId="0" applyFont="1" applyBorder="1" applyAlignment="1">
      <alignment horizontal="center"/>
    </xf>
    <xf numFmtId="0" fontId="23" fillId="0" borderId="91" xfId="0" applyFont="1" applyBorder="1" applyAlignment="1">
      <alignment horizontal="center"/>
    </xf>
    <xf numFmtId="0" fontId="23" fillId="0" borderId="92" xfId="0" applyFont="1" applyBorder="1" applyAlignment="1">
      <alignment horizontal="center"/>
    </xf>
    <xf numFmtId="0" fontId="23" fillId="0" borderId="14" xfId="0" applyFont="1" applyBorder="1" applyAlignment="1">
      <alignment horizontal="center"/>
    </xf>
    <xf numFmtId="0" fontId="23" fillId="0" borderId="18" xfId="0" applyFont="1" applyBorder="1" applyAlignment="1">
      <alignment horizontal="center"/>
    </xf>
    <xf numFmtId="0" fontId="23" fillId="0" borderId="27" xfId="0" applyFont="1" applyBorder="1" applyAlignment="1">
      <alignment horizontal="center"/>
    </xf>
    <xf numFmtId="0" fontId="23" fillId="0" borderId="14" xfId="0" applyFont="1" applyBorder="1" applyAlignment="1">
      <alignment horizontal="center" wrapText="1"/>
    </xf>
    <xf numFmtId="0" fontId="23" fillId="0" borderId="63" xfId="0" applyFont="1" applyBorder="1" applyAlignment="1">
      <alignment horizontal="center"/>
    </xf>
    <xf numFmtId="0" fontId="23" fillId="0" borderId="65" xfId="0" applyFont="1" applyBorder="1" applyAlignment="1">
      <alignment horizontal="center"/>
    </xf>
    <xf numFmtId="0" fontId="23" fillId="0" borderId="94" xfId="0" applyFont="1" applyBorder="1" applyAlignment="1">
      <alignment horizontal="center"/>
    </xf>
    <xf numFmtId="179" fontId="23" fillId="0" borderId="10" xfId="0" applyNumberFormat="1" applyFont="1" applyFill="1" applyBorder="1" applyAlignment="1">
      <alignment horizontal="center" vertical="center"/>
    </xf>
    <xf numFmtId="179" fontId="23" fillId="0" borderId="0" xfId="0" applyNumberFormat="1" applyFont="1" applyFill="1" applyBorder="1" applyAlignment="1">
      <alignment horizontal="center" vertical="center"/>
    </xf>
    <xf numFmtId="0" fontId="23" fillId="0" borderId="54" xfId="0" applyFont="1" applyFill="1" applyBorder="1" applyAlignment="1"/>
    <xf numFmtId="0" fontId="23" fillId="0" borderId="91" xfId="0" applyFont="1" applyFill="1" applyBorder="1" applyAlignment="1">
      <alignment horizontal="center"/>
    </xf>
    <xf numFmtId="0" fontId="23" fillId="0" borderId="13" xfId="0" applyFont="1" applyFill="1" applyBorder="1" applyAlignment="1">
      <alignment horizontal="center"/>
    </xf>
    <xf numFmtId="0" fontId="23" fillId="0" borderId="27" xfId="0" applyFont="1" applyFill="1" applyBorder="1" applyAlignment="1">
      <alignment horizontal="center"/>
    </xf>
    <xf numFmtId="0" fontId="23" fillId="0" borderId="20" xfId="0" applyFont="1" applyBorder="1" applyAlignment="1">
      <alignment horizontal="center"/>
    </xf>
    <xf numFmtId="0" fontId="23" fillId="0" borderId="13" xfId="0" applyFont="1" applyBorder="1" applyAlignment="1">
      <alignment horizontal="center"/>
    </xf>
    <xf numFmtId="0" fontId="23" fillId="0" borderId="51" xfId="0" applyFont="1" applyBorder="1" applyAlignment="1">
      <alignment horizontal="center"/>
    </xf>
    <xf numFmtId="0" fontId="23" fillId="0" borderId="16" xfId="0" applyFont="1" applyBorder="1" applyAlignment="1">
      <alignment horizontal="center" vertical="center"/>
    </xf>
    <xf numFmtId="0" fontId="23" fillId="0" borderId="54" xfId="0" applyFont="1" applyBorder="1" applyAlignment="1">
      <alignment horizontal="center" vertical="center"/>
    </xf>
    <xf numFmtId="0" fontId="23" fillId="0" borderId="46" xfId="0" applyFont="1" applyBorder="1" applyAlignment="1">
      <alignment horizontal="center" vertical="center"/>
    </xf>
    <xf numFmtId="0" fontId="23" fillId="0" borderId="11" xfId="0" applyFont="1" applyBorder="1" applyAlignment="1">
      <alignment horizontal="center" vertical="center"/>
    </xf>
    <xf numFmtId="0" fontId="23" fillId="0" borderId="3" xfId="0" applyFont="1" applyBorder="1" applyAlignment="1">
      <alignment horizontal="center" vertical="center"/>
    </xf>
    <xf numFmtId="0" fontId="23" fillId="0" borderId="84" xfId="0" applyFont="1" applyBorder="1" applyAlignment="1">
      <alignment horizontal="center" vertical="center"/>
    </xf>
    <xf numFmtId="9" fontId="23" fillId="0" borderId="69" xfId="14" applyFont="1" applyFill="1" applyBorder="1" applyAlignment="1">
      <alignment horizontal="center"/>
    </xf>
    <xf numFmtId="9" fontId="23" fillId="0" borderId="88" xfId="14" applyFont="1" applyFill="1" applyBorder="1" applyAlignment="1">
      <alignment horizontal="center"/>
    </xf>
    <xf numFmtId="9" fontId="23" fillId="0" borderId="20" xfId="14" applyFont="1" applyFill="1" applyBorder="1" applyAlignment="1">
      <alignment horizontal="center"/>
    </xf>
    <xf numFmtId="9" fontId="23" fillId="0" borderId="51" xfId="14" applyFont="1" applyFill="1" applyBorder="1" applyAlignment="1">
      <alignment horizontal="center"/>
    </xf>
    <xf numFmtId="0" fontId="23" fillId="0" borderId="0" xfId="13" applyFont="1" applyAlignment="1">
      <alignment horizontal="left" vertical="top" wrapText="1"/>
    </xf>
    <xf numFmtId="9" fontId="23" fillId="0" borderId="16" xfId="14" applyFont="1" applyFill="1" applyBorder="1" applyAlignment="1">
      <alignment horizontal="center" vertical="center"/>
    </xf>
    <xf numFmtId="9" fontId="23" fillId="0" borderId="54" xfId="14" applyFont="1" applyFill="1" applyBorder="1" applyAlignment="1">
      <alignment horizontal="center" vertical="center"/>
    </xf>
    <xf numFmtId="9" fontId="23" fillId="0" borderId="46" xfId="14" applyFont="1" applyFill="1" applyBorder="1" applyAlignment="1">
      <alignment horizontal="center" vertical="center"/>
    </xf>
    <xf numFmtId="9" fontId="23" fillId="0" borderId="11" xfId="14" applyFont="1" applyFill="1" applyBorder="1" applyAlignment="1">
      <alignment horizontal="center" vertical="center"/>
    </xf>
    <xf numFmtId="9" fontId="23" fillId="0" borderId="3" xfId="14" applyFont="1" applyFill="1" applyBorder="1" applyAlignment="1">
      <alignment horizontal="center" vertical="center"/>
    </xf>
    <xf numFmtId="9" fontId="23" fillId="0" borderId="84" xfId="14" applyFont="1" applyFill="1" applyBorder="1" applyAlignment="1">
      <alignment horizontal="center" vertical="center"/>
    </xf>
    <xf numFmtId="9" fontId="23" fillId="0" borderId="80" xfId="14" applyFont="1" applyFill="1" applyBorder="1" applyAlignment="1">
      <alignment horizontal="center"/>
    </xf>
    <xf numFmtId="9" fontId="23" fillId="0" borderId="91" xfId="14" applyFont="1" applyFill="1" applyBorder="1" applyAlignment="1">
      <alignment horizontal="center"/>
    </xf>
    <xf numFmtId="9" fontId="23" fillId="0" borderId="14" xfId="14" applyFont="1" applyFill="1" applyBorder="1" applyAlignment="1">
      <alignment horizontal="center"/>
    </xf>
    <xf numFmtId="9" fontId="23" fillId="0" borderId="18" xfId="14" applyFont="1" applyFill="1" applyBorder="1" applyAlignment="1">
      <alignment horizontal="center"/>
    </xf>
    <xf numFmtId="9" fontId="23" fillId="0" borderId="54" xfId="14" applyFont="1" applyBorder="1" applyAlignment="1">
      <alignment horizontal="center" vertical="center"/>
    </xf>
    <xf numFmtId="9" fontId="23" fillId="0" borderId="46" xfId="14" applyFont="1" applyBorder="1" applyAlignment="1">
      <alignment horizontal="center" vertical="center"/>
    </xf>
    <xf numFmtId="9" fontId="23" fillId="0" borderId="3" xfId="14" applyFont="1" applyBorder="1" applyAlignment="1">
      <alignment horizontal="center" vertical="center"/>
    </xf>
    <xf numFmtId="9" fontId="23" fillId="0" borderId="84" xfId="14" applyFont="1" applyBorder="1" applyAlignment="1">
      <alignment horizontal="center" vertical="center"/>
    </xf>
    <xf numFmtId="0" fontId="16" fillId="0" borderId="27" xfId="0" applyFont="1" applyFill="1" applyBorder="1" applyAlignment="1">
      <alignment horizontal="center"/>
    </xf>
    <xf numFmtId="0" fontId="23" fillId="0" borderId="14" xfId="0" applyFont="1" applyFill="1" applyBorder="1" applyAlignment="1">
      <alignment horizontal="center" wrapText="1"/>
    </xf>
    <xf numFmtId="0" fontId="23" fillId="0" borderId="10" xfId="0" applyFont="1" applyFill="1" applyBorder="1" applyAlignment="1">
      <alignment horizontal="center" wrapText="1"/>
    </xf>
    <xf numFmtId="9" fontId="23" fillId="0" borderId="16" xfId="14" applyFont="1" applyFill="1" applyBorder="1" applyAlignment="1">
      <alignment horizontal="center" vertical="center" wrapText="1"/>
    </xf>
    <xf numFmtId="9" fontId="23" fillId="0" borderId="54" xfId="14" applyFont="1" applyFill="1" applyBorder="1" applyAlignment="1">
      <alignment horizontal="center" vertical="center" wrapText="1"/>
    </xf>
    <xf numFmtId="9" fontId="23" fillId="0" borderId="10" xfId="14" applyFont="1" applyFill="1" applyBorder="1" applyAlignment="1">
      <alignment horizontal="center" vertical="center" wrapText="1"/>
    </xf>
    <xf numFmtId="9" fontId="23" fillId="0" borderId="0" xfId="14" applyFont="1" applyFill="1" applyBorder="1" applyAlignment="1">
      <alignment horizontal="center" vertical="center" wrapText="1"/>
    </xf>
    <xf numFmtId="9" fontId="23" fillId="0" borderId="11" xfId="14" applyFont="1" applyFill="1" applyBorder="1" applyAlignment="1">
      <alignment horizontal="center" vertical="center" wrapText="1"/>
    </xf>
    <xf numFmtId="9" fontId="23" fillId="0" borderId="3" xfId="14" applyFont="1" applyFill="1" applyBorder="1" applyAlignment="1">
      <alignment horizontal="center" vertical="center" wrapText="1"/>
    </xf>
    <xf numFmtId="179" fontId="27" fillId="0" borderId="0" xfId="6" applyNumberFormat="1" applyFont="1" applyFill="1" applyBorder="1" applyAlignment="1">
      <alignment horizontal="right"/>
    </xf>
    <xf numFmtId="179" fontId="27" fillId="0" borderId="3" xfId="0" applyNumberFormat="1" applyFont="1" applyFill="1" applyBorder="1" applyAlignment="1">
      <alignment horizontal="right"/>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44" xfId="0" applyFont="1" applyFill="1" applyBorder="1" applyAlignment="1">
      <alignment horizontal="center" vertical="center" wrapText="1"/>
    </xf>
    <xf numFmtId="179" fontId="23" fillId="0" borderId="9" xfId="6" applyNumberFormat="1" applyFont="1" applyFill="1" applyBorder="1" applyAlignment="1">
      <alignment horizontal="center" vertical="center" wrapText="1" shrinkToFit="1"/>
    </xf>
    <xf numFmtId="179" fontId="23" fillId="0" borderId="2" xfId="6" applyNumberFormat="1" applyFont="1" applyFill="1" applyBorder="1" applyAlignment="1">
      <alignment horizontal="center" vertical="center" wrapText="1" shrinkToFit="1"/>
    </xf>
    <xf numFmtId="179" fontId="23" fillId="0" borderId="44" xfId="6" applyNumberFormat="1" applyFont="1" applyFill="1" applyBorder="1" applyAlignment="1">
      <alignment horizontal="center" vertical="center" wrapText="1" shrinkToFit="1"/>
    </xf>
    <xf numFmtId="179" fontId="27" fillId="0" borderId="9" xfId="0" applyNumberFormat="1" applyFont="1" applyFill="1" applyBorder="1" applyAlignment="1">
      <alignment horizontal="center" vertical="center" wrapText="1"/>
    </xf>
    <xf numFmtId="179" fontId="27" fillId="0" borderId="2" xfId="0" applyNumberFormat="1" applyFont="1" applyFill="1" applyBorder="1" applyAlignment="1">
      <alignment horizontal="center" vertical="center" wrapText="1"/>
    </xf>
    <xf numFmtId="179" fontId="27" fillId="0" borderId="44" xfId="0" applyNumberFormat="1" applyFont="1" applyFill="1" applyBorder="1" applyAlignment="1">
      <alignment horizontal="center" vertical="center" wrapText="1"/>
    </xf>
    <xf numFmtId="0" fontId="27" fillId="0" borderId="9"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44" xfId="0" applyFont="1" applyFill="1" applyBorder="1" applyAlignment="1">
      <alignment horizontal="center" vertical="center"/>
    </xf>
    <xf numFmtId="0" fontId="0" fillId="0" borderId="2" xfId="0" applyBorder="1" applyAlignment="1">
      <alignment horizontal="center" vertical="center" wrapText="1"/>
    </xf>
    <xf numFmtId="0" fontId="18" fillId="0" borderId="0" xfId="0" applyFont="1" applyFill="1" applyBorder="1" applyAlignment="1">
      <alignment horizontal="left" vertical="top" shrinkToFit="1"/>
    </xf>
    <xf numFmtId="0" fontId="18" fillId="0" borderId="0" xfId="0" applyFont="1" applyFill="1" applyBorder="1" applyAlignment="1">
      <alignment vertical="top" shrinkToFit="1"/>
    </xf>
    <xf numFmtId="0" fontId="61" fillId="0" borderId="0" xfId="0" applyFont="1" applyFill="1" applyBorder="1" applyAlignment="1">
      <alignment vertical="top" shrinkToFit="1"/>
    </xf>
    <xf numFmtId="38" fontId="6" fillId="0" borderId="0" xfId="6" applyFont="1" applyFill="1" applyBorder="1" applyAlignment="1">
      <alignment horizontal="right"/>
    </xf>
    <xf numFmtId="0" fontId="27" fillId="0" borderId="3" xfId="0" applyFont="1" applyFill="1" applyBorder="1" applyAlignment="1">
      <alignment horizontal="right"/>
    </xf>
    <xf numFmtId="179" fontId="23" fillId="0" borderId="16" xfId="0" applyNumberFormat="1" applyFont="1" applyBorder="1" applyAlignment="1">
      <alignment horizontal="center" vertical="center"/>
    </xf>
    <xf numFmtId="179" fontId="23" fillId="0" borderId="54" xfId="0" applyNumberFormat="1" applyFont="1" applyBorder="1" applyAlignment="1">
      <alignment horizontal="center" vertical="center"/>
    </xf>
    <xf numFmtId="179" fontId="23" fillId="0" borderId="46" xfId="0" applyNumberFormat="1" applyFont="1" applyBorder="1" applyAlignment="1">
      <alignment horizontal="center" vertical="center"/>
    </xf>
    <xf numFmtId="179" fontId="23" fillId="0" borderId="11" xfId="0" applyNumberFormat="1" applyFont="1" applyBorder="1" applyAlignment="1">
      <alignment horizontal="center" vertical="center"/>
    </xf>
    <xf numFmtId="179" fontId="23" fillId="0" borderId="3" xfId="0" applyNumberFormat="1" applyFont="1" applyBorder="1" applyAlignment="1">
      <alignment horizontal="center" vertical="center"/>
    </xf>
    <xf numFmtId="179" fontId="23" fillId="0" borderId="84" xfId="0" applyNumberFormat="1" applyFont="1" applyBorder="1" applyAlignment="1">
      <alignment horizontal="center" vertical="center"/>
    </xf>
    <xf numFmtId="179" fontId="16" fillId="0" borderId="35" xfId="0" applyNumberFormat="1" applyFont="1" applyBorder="1" applyAlignment="1">
      <alignment horizontal="center" vertical="center" wrapText="1" shrinkToFit="1"/>
    </xf>
    <xf numFmtId="179" fontId="29" fillId="0" borderId="30" xfId="0" applyNumberFormat="1" applyFont="1" applyBorder="1" applyAlignment="1">
      <alignment horizontal="center" vertical="center" wrapText="1" shrinkToFit="1"/>
    </xf>
    <xf numFmtId="179" fontId="16" fillId="0" borderId="36" xfId="0" applyNumberFormat="1" applyFont="1" applyBorder="1" applyAlignment="1">
      <alignment horizontal="center" vertical="center"/>
    </xf>
  </cellXfs>
  <cellStyles count="15">
    <cellStyle name="SAPBEXaggData" xfId="1" xr:uid="{00000000-0005-0000-0000-000000000000}"/>
    <cellStyle name="SAPBEXaggItem" xfId="2" xr:uid="{00000000-0005-0000-0000-000001000000}"/>
    <cellStyle name="SAPBEXchaText" xfId="3" xr:uid="{00000000-0005-0000-0000-000002000000}"/>
    <cellStyle name="SAPBEXstdData" xfId="4" xr:uid="{00000000-0005-0000-0000-000003000000}"/>
    <cellStyle name="SAPBEXstdItem" xfId="5" xr:uid="{00000000-0005-0000-0000-000004000000}"/>
    <cellStyle name="パーセント" xfId="14" builtinId="5"/>
    <cellStyle name="桁区切り" xfId="6" builtinId="6"/>
    <cellStyle name="桁区切り 2" xfId="7" xr:uid="{00000000-0005-0000-0000-000007000000}"/>
    <cellStyle name="桁区切り 4" xfId="8" xr:uid="{00000000-0005-0000-0000-000008000000}"/>
    <cellStyle name="通貨" xfId="9" builtinId="7"/>
    <cellStyle name="標準" xfId="0" builtinId="0"/>
    <cellStyle name="標準 2 4" xfId="10" xr:uid="{00000000-0005-0000-0000-00000B000000}"/>
    <cellStyle name="標準 3" xfId="11" xr:uid="{00000000-0005-0000-0000-00000C000000}"/>
    <cellStyle name="標準 6" xfId="12" xr:uid="{00000000-0005-0000-0000-00000D000000}"/>
    <cellStyle name="標準_貿易final" xfId="13"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25400</xdr:colOff>
      <xdr:row>47</xdr:row>
      <xdr:rowOff>584200</xdr:rowOff>
    </xdr:from>
    <xdr:to>
      <xdr:col>6</xdr:col>
      <xdr:colOff>0</xdr:colOff>
      <xdr:row>59</xdr:row>
      <xdr:rowOff>0</xdr:rowOff>
    </xdr:to>
    <xdr:cxnSp macro="">
      <xdr:nvCxnSpPr>
        <xdr:cNvPr id="1585" name="直線コネクタ 2">
          <a:extLst>
            <a:ext uri="{FF2B5EF4-FFF2-40B4-BE49-F238E27FC236}">
              <a16:creationId xmlns:a16="http://schemas.microsoft.com/office/drawing/2014/main" id="{CE26DA5B-40BD-4E85-8FEB-402FDF18F317}"/>
            </a:ext>
          </a:extLst>
        </xdr:cNvPr>
        <xdr:cNvCxnSpPr>
          <a:cxnSpLocks noChangeShapeType="1"/>
        </xdr:cNvCxnSpPr>
      </xdr:nvCxnSpPr>
      <xdr:spPr bwMode="auto">
        <a:xfrm flipH="1">
          <a:off x="7778750" y="28263850"/>
          <a:ext cx="1206500" cy="69596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eda.kaori\Box\%23D_IR&#23460;IR&#35506;\IR\10.%20IR&#12469;&#12452;&#12488;&#65288;&#12507;&#12540;&#12512;&#12506;&#12540;&#12472;&#65289;&#38306;&#36899;\&#36001;&#21209;&#12495;&#12452;&#12521;&#12452;&#12488;\&#27770;&#31639;&#12487;&#12540;&#12479;&#25512;&#31227;\&#33521;&#35486;\&#27770;&#31639;&#12487;&#12540;&#12479;&#25512;&#31227;(2403&#26399;)&#33521;&#35486;&#29256;&#12304;IFRS&#12305;%20.xlsx" TargetMode="External"/><Relationship Id="rId1" Type="http://schemas.openxmlformats.org/officeDocument/2006/relationships/externalLinkPath" Target="&#27770;&#31639;&#12487;&#12540;&#12479;&#25512;&#31227;(2403&#26399;)&#33521;&#35486;&#29256;&#12304;IFRS&#1230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JGAAP】"/>
      <sheetName val="PL【IFRS】 "/>
      <sheetName val="PL QTR【JGAAP】"/>
      <sheetName val="PL QTR【IFRS】 "/>
      <sheetName val="BS【JGAAP】"/>
      <sheetName val="BS【IFRS】"/>
      <sheetName val="CF【JGAAP】"/>
      <sheetName val="CF【IFRS】"/>
      <sheetName val="SEGMENT【JGAAP】"/>
      <sheetName val="SEGMENT【IFRS】 "/>
      <sheetName val="GROUP（1） "/>
      <sheetName val="GROUP  (2)"/>
      <sheetName val="ETC"/>
      <sheetName val="Country Exposure"/>
      <sheetName val="XTA_EXCEL_LINK_WORKSHEET"/>
    </sheetNames>
    <sheetDataSet>
      <sheetData sheetId="0"/>
      <sheetData sheetId="1">
        <row r="7">
          <cell r="O7">
            <v>2299715</v>
          </cell>
        </row>
        <row r="8">
          <cell r="O8">
            <v>114933</v>
          </cell>
        </row>
        <row r="9">
          <cell r="O9">
            <v>2414649</v>
          </cell>
        </row>
        <row r="10">
          <cell r="O10">
            <v>-2088694</v>
          </cell>
        </row>
        <row r="11">
          <cell r="O11">
            <v>325955</v>
          </cell>
        </row>
        <row r="12">
          <cell r="O12">
            <v>-241464</v>
          </cell>
        </row>
        <row r="13">
          <cell r="O13">
            <v>3240</v>
          </cell>
        </row>
        <row r="14">
          <cell r="O14">
            <v>2077</v>
          </cell>
        </row>
        <row r="15">
          <cell r="O15">
            <v>-4983</v>
          </cell>
        </row>
        <row r="16">
          <cell r="O16">
            <v>8073</v>
          </cell>
        </row>
        <row r="17">
          <cell r="O17">
            <v>-3980</v>
          </cell>
        </row>
        <row r="18">
          <cell r="O18">
            <v>14379</v>
          </cell>
        </row>
        <row r="19">
          <cell r="O19">
            <v>-12327</v>
          </cell>
        </row>
        <row r="23">
          <cell r="O23">
            <v>11928</v>
          </cell>
        </row>
        <row r="24">
          <cell r="O24">
            <v>5545</v>
          </cell>
        </row>
        <row r="25">
          <cell r="O25">
            <v>684</v>
          </cell>
        </row>
        <row r="26">
          <cell r="O26">
            <v>18158</v>
          </cell>
        </row>
        <row r="28">
          <cell r="O28">
            <v>-24006</v>
          </cell>
        </row>
        <row r="30">
          <cell r="O30">
            <v>-24006</v>
          </cell>
        </row>
        <row r="31">
          <cell r="O31">
            <v>43615</v>
          </cell>
        </row>
        <row r="32">
          <cell r="O32">
            <v>125498</v>
          </cell>
        </row>
        <row r="33">
          <cell r="O33">
            <v>-22437</v>
          </cell>
        </row>
        <row r="34">
          <cell r="O34">
            <v>103060</v>
          </cell>
        </row>
        <row r="36">
          <cell r="O36">
            <v>100765</v>
          </cell>
        </row>
        <row r="37">
          <cell r="O37">
            <v>2294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
  <sheetViews>
    <sheetView showGridLines="0" tabSelected="1" view="pageBreakPreview" zoomScale="40" zoomScaleNormal="70" zoomScaleSheetLayoutView="40" workbookViewId="0">
      <selection activeCell="C23" sqref="C23"/>
    </sheetView>
  </sheetViews>
  <sheetFormatPr defaultColWidth="9" defaultRowHeight="14.25"/>
  <cols>
    <col min="1" max="1" width="3.625" style="1" customWidth="1"/>
    <col min="2" max="2" width="45.5" style="2" customWidth="1"/>
    <col min="3" max="4" width="20.625" style="91" customWidth="1"/>
    <col min="5" max="5" width="20.625" style="90" customWidth="1"/>
    <col min="6" max="7" width="20.625" style="91" customWidth="1"/>
    <col min="8" max="12" width="20.625" style="1" customWidth="1"/>
    <col min="13" max="13" width="8" style="1" customWidth="1"/>
    <col min="14" max="16384" width="9" style="1"/>
  </cols>
  <sheetData>
    <row r="1" spans="1:15" ht="22.5" customHeight="1">
      <c r="A1" s="52" t="s">
        <v>238</v>
      </c>
      <c r="B1" s="28"/>
      <c r="F1" s="100"/>
      <c r="G1" s="100"/>
    </row>
    <row r="2" spans="1:15" ht="22.5" customHeight="1">
      <c r="A2" s="52"/>
      <c r="B2" s="28"/>
      <c r="F2" s="100"/>
      <c r="G2" s="100"/>
      <c r="K2" s="100"/>
      <c r="L2" s="100" t="s">
        <v>239</v>
      </c>
    </row>
    <row r="3" spans="1:15" ht="5.25" customHeight="1">
      <c r="B3" s="20"/>
    </row>
    <row r="4" spans="1:15" s="21" customFormat="1" ht="28.5" customHeight="1">
      <c r="B4" s="1550"/>
      <c r="C4" s="1552" t="s">
        <v>240</v>
      </c>
      <c r="D4" s="1552" t="s">
        <v>241</v>
      </c>
      <c r="E4" s="1552" t="s">
        <v>242</v>
      </c>
      <c r="F4" s="1552" t="s">
        <v>243</v>
      </c>
      <c r="G4" s="1552" t="s">
        <v>244</v>
      </c>
      <c r="H4" s="1552" t="s">
        <v>245</v>
      </c>
      <c r="I4" s="1552" t="s">
        <v>246</v>
      </c>
      <c r="J4" s="1542" t="s">
        <v>247</v>
      </c>
      <c r="K4" s="1544" t="s">
        <v>248</v>
      </c>
      <c r="L4" s="1546" t="s">
        <v>249</v>
      </c>
    </row>
    <row r="5" spans="1:15" s="21" customFormat="1" ht="28.5" customHeight="1">
      <c r="B5" s="1551"/>
      <c r="C5" s="1553"/>
      <c r="D5" s="1553"/>
      <c r="E5" s="1553"/>
      <c r="F5" s="1553"/>
      <c r="G5" s="1553"/>
      <c r="H5" s="1553"/>
      <c r="I5" s="1554"/>
      <c r="J5" s="1543"/>
      <c r="K5" s="1545"/>
      <c r="L5" s="1547"/>
    </row>
    <row r="6" spans="1:15" s="22" customFormat="1" ht="21.75" customHeight="1">
      <c r="B6" s="67" t="s">
        <v>250</v>
      </c>
      <c r="C6" s="356">
        <v>5861737</v>
      </c>
      <c r="D6" s="356">
        <v>4675903</v>
      </c>
      <c r="E6" s="356">
        <v>4972059</v>
      </c>
      <c r="F6" s="357">
        <v>5218153</v>
      </c>
      <c r="G6" s="357">
        <v>5771028</v>
      </c>
      <c r="H6" s="357">
        <v>5166182</v>
      </c>
      <c r="I6" s="357">
        <v>3844418</v>
      </c>
      <c r="J6" s="358">
        <v>4014639</v>
      </c>
      <c r="K6" s="341">
        <v>4494237</v>
      </c>
      <c r="L6" s="258">
        <v>3955907</v>
      </c>
    </row>
    <row r="7" spans="1:15" s="22" customFormat="1" ht="21.75" customHeight="1">
      <c r="B7" s="67" t="s">
        <v>251</v>
      </c>
      <c r="C7" s="357">
        <v>-5612714</v>
      </c>
      <c r="D7" s="357">
        <v>-4431656</v>
      </c>
      <c r="E7" s="357">
        <v>-4729892</v>
      </c>
      <c r="F7" s="357">
        <v>-4963686</v>
      </c>
      <c r="G7" s="357">
        <v>-5493296</v>
      </c>
      <c r="H7" s="357">
        <v>-4930564</v>
      </c>
      <c r="I7" s="357">
        <v>-3666215</v>
      </c>
      <c r="J7" s="358">
        <v>-3821914</v>
      </c>
      <c r="K7" s="341">
        <v>-4262671</v>
      </c>
      <c r="L7" s="258">
        <v>-3763842</v>
      </c>
    </row>
    <row r="8" spans="1:15" s="22" customFormat="1" ht="21.75" customHeight="1">
      <c r="B8" s="67" t="s">
        <v>252</v>
      </c>
      <c r="C8" s="356">
        <v>249022</v>
      </c>
      <c r="D8" s="356">
        <v>244247</v>
      </c>
      <c r="E8" s="356">
        <v>242166</v>
      </c>
      <c r="F8" s="357">
        <v>254466</v>
      </c>
      <c r="G8" s="357">
        <v>277732</v>
      </c>
      <c r="H8" s="357">
        <v>235618</v>
      </c>
      <c r="I8" s="357">
        <v>178203</v>
      </c>
      <c r="J8" s="358">
        <v>192725</v>
      </c>
      <c r="K8" s="341">
        <v>231566</v>
      </c>
      <c r="L8" s="258">
        <v>192064</v>
      </c>
    </row>
    <row r="9" spans="1:15" s="18" customFormat="1" ht="21.75" customHeight="1">
      <c r="B9" s="144" t="s">
        <v>253</v>
      </c>
      <c r="C9" s="359">
        <v>-189074</v>
      </c>
      <c r="D9" s="359">
        <v>-178725</v>
      </c>
      <c r="E9" s="359">
        <v>-165964</v>
      </c>
      <c r="F9" s="359">
        <v>-176533</v>
      </c>
      <c r="G9" s="359">
        <v>-185368</v>
      </c>
      <c r="H9" s="359">
        <v>-183611</v>
      </c>
      <c r="I9" s="359">
        <v>-162074</v>
      </c>
      <c r="J9" s="360">
        <v>-155205</v>
      </c>
      <c r="K9" s="342">
        <v>-167044</v>
      </c>
      <c r="L9" s="259">
        <v>-158759</v>
      </c>
    </row>
    <row r="10" spans="1:15" s="22" customFormat="1" ht="21.75" customHeight="1">
      <c r="B10" s="67" t="s">
        <v>254</v>
      </c>
      <c r="C10" s="356">
        <v>59948</v>
      </c>
      <c r="D10" s="356">
        <v>65521</v>
      </c>
      <c r="E10" s="356">
        <v>76202</v>
      </c>
      <c r="F10" s="357">
        <v>77932</v>
      </c>
      <c r="G10" s="357">
        <v>92363</v>
      </c>
      <c r="H10" s="357">
        <v>52006</v>
      </c>
      <c r="I10" s="357">
        <v>16128</v>
      </c>
      <c r="J10" s="358">
        <v>37519</v>
      </c>
      <c r="K10" s="341">
        <v>64522</v>
      </c>
      <c r="L10" s="258">
        <v>33305</v>
      </c>
    </row>
    <row r="11" spans="1:15" s="17" customFormat="1" ht="21.75" customHeight="1">
      <c r="B11" s="240" t="s">
        <v>255</v>
      </c>
      <c r="C11" s="206">
        <v>24572</v>
      </c>
      <c r="D11" s="206">
        <v>18431</v>
      </c>
      <c r="E11" s="206">
        <v>13213</v>
      </c>
      <c r="F11" s="93">
        <v>14995</v>
      </c>
      <c r="G11" s="93">
        <v>13715</v>
      </c>
      <c r="H11" s="107">
        <v>9597</v>
      </c>
      <c r="I11" s="107">
        <v>4632</v>
      </c>
      <c r="J11" s="361">
        <v>4308</v>
      </c>
      <c r="K11" s="331">
        <v>5994</v>
      </c>
      <c r="L11" s="229">
        <v>4924</v>
      </c>
      <c r="N11" s="197"/>
      <c r="O11" s="197"/>
    </row>
    <row r="12" spans="1:15" s="17" customFormat="1" ht="21.75" customHeight="1">
      <c r="B12" s="71" t="s">
        <v>256</v>
      </c>
      <c r="C12" s="160">
        <v>4543</v>
      </c>
      <c r="D12" s="160">
        <v>3653</v>
      </c>
      <c r="E12" s="160">
        <v>6816</v>
      </c>
      <c r="F12" s="94">
        <v>6052</v>
      </c>
      <c r="G12" s="94">
        <v>5004</v>
      </c>
      <c r="H12" s="94">
        <v>8349</v>
      </c>
      <c r="I12" s="94">
        <v>5040</v>
      </c>
      <c r="J12" s="362">
        <v>4081</v>
      </c>
      <c r="K12" s="330">
        <v>4978</v>
      </c>
      <c r="L12" s="226">
        <v>2587</v>
      </c>
    </row>
    <row r="13" spans="1:15" s="17" customFormat="1" ht="21.75" customHeight="1">
      <c r="B13" s="71" t="s">
        <v>257</v>
      </c>
      <c r="C13" s="190">
        <v>5929</v>
      </c>
      <c r="D13" s="190">
        <v>10741</v>
      </c>
      <c r="E13" s="190">
        <v>19149</v>
      </c>
      <c r="F13" s="96">
        <v>23752</v>
      </c>
      <c r="G13" s="96">
        <v>28911</v>
      </c>
      <c r="H13" s="96">
        <v>2455</v>
      </c>
      <c r="I13" s="96">
        <v>9179</v>
      </c>
      <c r="J13" s="363">
        <v>19297</v>
      </c>
      <c r="K13" s="267">
        <v>12566</v>
      </c>
      <c r="L13" s="139">
        <v>15588</v>
      </c>
    </row>
    <row r="14" spans="1:15" s="17" customFormat="1" ht="21.75" customHeight="1">
      <c r="B14" s="71" t="s">
        <v>258</v>
      </c>
      <c r="C14" s="190">
        <v>6231</v>
      </c>
      <c r="D14" s="190">
        <v>2382</v>
      </c>
      <c r="E14" s="190">
        <v>2042</v>
      </c>
      <c r="F14" s="96">
        <v>1872</v>
      </c>
      <c r="G14" s="96">
        <v>61</v>
      </c>
      <c r="H14" s="96" t="s">
        <v>259</v>
      </c>
      <c r="I14" s="96" t="s">
        <v>25</v>
      </c>
      <c r="J14" s="363" t="s">
        <v>25</v>
      </c>
      <c r="K14" s="267" t="s">
        <v>259</v>
      </c>
      <c r="L14" s="139" t="s">
        <v>259</v>
      </c>
    </row>
    <row r="15" spans="1:15" s="17" customFormat="1" ht="21.75" customHeight="1">
      <c r="B15" s="71" t="s">
        <v>260</v>
      </c>
      <c r="C15" s="190" t="s">
        <v>259</v>
      </c>
      <c r="D15" s="190" t="s">
        <v>259</v>
      </c>
      <c r="E15" s="190" t="s">
        <v>259</v>
      </c>
      <c r="F15" s="364" t="s">
        <v>259</v>
      </c>
      <c r="G15" s="364" t="s">
        <v>259</v>
      </c>
      <c r="H15" s="96" t="s">
        <v>259</v>
      </c>
      <c r="I15" s="190">
        <v>3802</v>
      </c>
      <c r="J15" s="365" t="s">
        <v>259</v>
      </c>
      <c r="K15" s="306" t="s">
        <v>259</v>
      </c>
      <c r="L15" s="139" t="s">
        <v>259</v>
      </c>
    </row>
    <row r="16" spans="1:15" s="17" customFormat="1" ht="21.75" customHeight="1">
      <c r="B16" s="241" t="s">
        <v>261</v>
      </c>
      <c r="C16" s="190" t="s">
        <v>259</v>
      </c>
      <c r="D16" s="190" t="s">
        <v>259</v>
      </c>
      <c r="E16" s="190" t="s">
        <v>259</v>
      </c>
      <c r="F16" s="190" t="s">
        <v>259</v>
      </c>
      <c r="G16" s="190" t="s">
        <v>259</v>
      </c>
      <c r="H16" s="190" t="s">
        <v>259</v>
      </c>
      <c r="I16" s="190" t="s">
        <v>259</v>
      </c>
      <c r="J16" s="190" t="s">
        <v>259</v>
      </c>
      <c r="K16" s="190" t="s">
        <v>259</v>
      </c>
      <c r="L16" s="227">
        <v>5408</v>
      </c>
    </row>
    <row r="17" spans="2:15" s="17" customFormat="1" ht="21.75" customHeight="1">
      <c r="B17" s="241" t="s">
        <v>262</v>
      </c>
      <c r="C17" s="366">
        <v>16992</v>
      </c>
      <c r="D17" s="366">
        <v>16439</v>
      </c>
      <c r="E17" s="366">
        <v>18496</v>
      </c>
      <c r="F17" s="364">
        <v>15357</v>
      </c>
      <c r="G17" s="364">
        <v>13402</v>
      </c>
      <c r="H17" s="364">
        <v>9574</v>
      </c>
      <c r="I17" s="364">
        <v>14591</v>
      </c>
      <c r="J17" s="365">
        <v>16285</v>
      </c>
      <c r="K17" s="306">
        <v>13603</v>
      </c>
      <c r="L17" s="227">
        <v>11443</v>
      </c>
      <c r="N17" s="367"/>
      <c r="O17" s="367"/>
    </row>
    <row r="18" spans="2:15" s="17" customFormat="1" ht="21.75" customHeight="1">
      <c r="B18" s="67" t="s">
        <v>263</v>
      </c>
      <c r="C18" s="356">
        <v>58269</v>
      </c>
      <c r="D18" s="356">
        <v>51648</v>
      </c>
      <c r="E18" s="356">
        <v>59718</v>
      </c>
      <c r="F18" s="357">
        <v>62030</v>
      </c>
      <c r="G18" s="357">
        <v>61095</v>
      </c>
      <c r="H18" s="357">
        <v>29977</v>
      </c>
      <c r="I18" s="357">
        <v>37245</v>
      </c>
      <c r="J18" s="358">
        <v>43973</v>
      </c>
      <c r="K18" s="341">
        <v>37142</v>
      </c>
      <c r="L18" s="258">
        <v>39952</v>
      </c>
    </row>
    <row r="19" spans="2:15" s="17" customFormat="1" ht="21.75" customHeight="1">
      <c r="B19" s="368" t="s">
        <v>264</v>
      </c>
      <c r="C19" s="93">
        <v>-53590</v>
      </c>
      <c r="D19" s="93">
        <v>-45833</v>
      </c>
      <c r="E19" s="93">
        <v>-38571</v>
      </c>
      <c r="F19" s="93">
        <v>-38332</v>
      </c>
      <c r="G19" s="93">
        <v>-33101</v>
      </c>
      <c r="H19" s="93">
        <v>-29145</v>
      </c>
      <c r="I19" s="93">
        <v>-25808</v>
      </c>
      <c r="J19" s="369">
        <v>-23917</v>
      </c>
      <c r="K19" s="370">
        <v>-24212</v>
      </c>
      <c r="L19" s="371">
        <v>-21021</v>
      </c>
    </row>
    <row r="20" spans="2:15" s="17" customFormat="1" ht="21.75" customHeight="1">
      <c r="B20" s="71" t="s">
        <v>265</v>
      </c>
      <c r="C20" s="96">
        <v>-2085</v>
      </c>
      <c r="D20" s="96">
        <v>-2920</v>
      </c>
      <c r="E20" s="96">
        <v>-1572</v>
      </c>
      <c r="F20" s="96">
        <v>-89</v>
      </c>
      <c r="G20" s="96">
        <v>-183</v>
      </c>
      <c r="H20" s="96">
        <v>-306</v>
      </c>
      <c r="I20" s="96">
        <v>-178</v>
      </c>
      <c r="J20" s="363">
        <v>-18</v>
      </c>
      <c r="K20" s="267">
        <v>-5</v>
      </c>
      <c r="L20" s="139">
        <v>-4</v>
      </c>
    </row>
    <row r="21" spans="2:15" s="17" customFormat="1" ht="21.75" customHeight="1">
      <c r="B21" s="71" t="s">
        <v>266</v>
      </c>
      <c r="C21" s="190" t="s">
        <v>259</v>
      </c>
      <c r="D21" s="190" t="s">
        <v>259</v>
      </c>
      <c r="E21" s="190" t="s">
        <v>259</v>
      </c>
      <c r="F21" s="96" t="s">
        <v>259</v>
      </c>
      <c r="G21" s="96">
        <v>-5664</v>
      </c>
      <c r="H21" s="372">
        <v>-5243</v>
      </c>
      <c r="I21" s="96" t="s">
        <v>259</v>
      </c>
      <c r="J21" s="363">
        <v>-2848</v>
      </c>
      <c r="K21" s="267">
        <v>-145</v>
      </c>
      <c r="L21" s="139" t="s">
        <v>259</v>
      </c>
    </row>
    <row r="22" spans="2:15" s="17" customFormat="1" ht="21.75" customHeight="1">
      <c r="B22" s="241" t="s">
        <v>267</v>
      </c>
      <c r="C22" s="190" t="s">
        <v>259</v>
      </c>
      <c r="D22" s="190" t="s">
        <v>259</v>
      </c>
      <c r="E22" s="190" t="s">
        <v>259</v>
      </c>
      <c r="F22" s="190" t="s">
        <v>259</v>
      </c>
      <c r="G22" s="190" t="s">
        <v>259</v>
      </c>
      <c r="H22" s="190" t="s">
        <v>259</v>
      </c>
      <c r="I22" s="190" t="s">
        <v>259</v>
      </c>
      <c r="J22" s="190" t="s">
        <v>259</v>
      </c>
      <c r="K22" s="267">
        <v>-3307</v>
      </c>
      <c r="L22" s="139">
        <v>-10568</v>
      </c>
    </row>
    <row r="23" spans="2:15" s="17" customFormat="1" ht="21.75" customHeight="1">
      <c r="B23" s="373" t="s">
        <v>262</v>
      </c>
      <c r="C23" s="374">
        <v>-14081</v>
      </c>
      <c r="D23" s="374">
        <v>-10328</v>
      </c>
      <c r="E23" s="374">
        <v>-17003</v>
      </c>
      <c r="F23" s="374">
        <v>-12005</v>
      </c>
      <c r="G23" s="374">
        <v>-13030</v>
      </c>
      <c r="H23" s="374">
        <v>-13651</v>
      </c>
      <c r="I23" s="374">
        <v>-13685</v>
      </c>
      <c r="J23" s="375">
        <v>-9392</v>
      </c>
      <c r="K23" s="343">
        <v>-11765</v>
      </c>
      <c r="L23" s="260">
        <v>-7185</v>
      </c>
    </row>
    <row r="24" spans="2:15" s="17" customFormat="1" ht="21.75" customHeight="1">
      <c r="B24" s="70" t="s">
        <v>268</v>
      </c>
      <c r="C24" s="376">
        <v>-69757</v>
      </c>
      <c r="D24" s="376">
        <v>-59082</v>
      </c>
      <c r="E24" s="376">
        <v>-57147</v>
      </c>
      <c r="F24" s="376">
        <v>-50427</v>
      </c>
      <c r="G24" s="376">
        <v>-51979</v>
      </c>
      <c r="H24" s="376">
        <v>-48347</v>
      </c>
      <c r="I24" s="376">
        <v>-39672</v>
      </c>
      <c r="J24" s="377">
        <v>-36176</v>
      </c>
      <c r="K24" s="344">
        <v>-39436</v>
      </c>
      <c r="L24" s="261">
        <v>-38779</v>
      </c>
    </row>
    <row r="25" spans="2:15" s="22" customFormat="1" ht="21.75" customHeight="1">
      <c r="B25" s="67" t="s">
        <v>269</v>
      </c>
      <c r="C25" s="357">
        <v>48461</v>
      </c>
      <c r="D25" s="357">
        <v>58088</v>
      </c>
      <c r="E25" s="357">
        <v>78773</v>
      </c>
      <c r="F25" s="357">
        <v>89535</v>
      </c>
      <c r="G25" s="357">
        <v>101480</v>
      </c>
      <c r="H25" s="357">
        <v>33636</v>
      </c>
      <c r="I25" s="357">
        <v>13702</v>
      </c>
      <c r="J25" s="358">
        <v>45316</v>
      </c>
      <c r="K25" s="341">
        <v>62228</v>
      </c>
      <c r="L25" s="258">
        <v>34478</v>
      </c>
    </row>
    <row r="26" spans="2:15" s="22" customFormat="1" ht="21.75" customHeight="1">
      <c r="B26" s="378" t="s">
        <v>270</v>
      </c>
      <c r="C26" s="379">
        <v>-90563</v>
      </c>
      <c r="D26" s="379">
        <v>-438167</v>
      </c>
      <c r="E26" s="379">
        <v>-9358</v>
      </c>
      <c r="F26" s="379">
        <v>-1449</v>
      </c>
      <c r="G26" s="379">
        <v>-13135</v>
      </c>
      <c r="H26" s="379">
        <v>3434</v>
      </c>
      <c r="I26" s="379">
        <v>5192</v>
      </c>
      <c r="J26" s="380">
        <v>-6004</v>
      </c>
      <c r="K26" s="381">
        <v>-775</v>
      </c>
      <c r="L26" s="382">
        <v>-2759</v>
      </c>
    </row>
    <row r="27" spans="2:15" s="22" customFormat="1" ht="42.75" customHeight="1">
      <c r="B27" s="383" t="s">
        <v>271</v>
      </c>
      <c r="C27" s="357">
        <v>-42101</v>
      </c>
      <c r="D27" s="357">
        <v>-380079</v>
      </c>
      <c r="E27" s="357">
        <v>69414</v>
      </c>
      <c r="F27" s="357">
        <v>88085</v>
      </c>
      <c r="G27" s="357">
        <v>88344</v>
      </c>
      <c r="H27" s="357">
        <v>37070</v>
      </c>
      <c r="I27" s="357">
        <v>18894</v>
      </c>
      <c r="J27" s="358">
        <v>39312</v>
      </c>
      <c r="K27" s="341">
        <v>61454</v>
      </c>
      <c r="L27" s="258">
        <v>31719</v>
      </c>
    </row>
    <row r="28" spans="2:15" s="22" customFormat="1" ht="21.75" customHeight="1">
      <c r="B28" s="384" t="s">
        <v>272</v>
      </c>
      <c r="C28" s="385">
        <v>-12282</v>
      </c>
      <c r="D28" s="385">
        <v>-11331</v>
      </c>
      <c r="E28" s="385">
        <v>-16484</v>
      </c>
      <c r="F28" s="385">
        <v>-18841</v>
      </c>
      <c r="G28" s="385">
        <v>-20118</v>
      </c>
      <c r="H28" s="385">
        <v>-19229</v>
      </c>
      <c r="I28" s="385">
        <v>-8562</v>
      </c>
      <c r="J28" s="367">
        <v>-11400</v>
      </c>
      <c r="K28" s="386">
        <v>-18482</v>
      </c>
      <c r="L28" s="387">
        <v>-11441</v>
      </c>
    </row>
    <row r="29" spans="2:15" s="17" customFormat="1" ht="21.75" customHeight="1">
      <c r="B29" s="68" t="s">
        <v>273</v>
      </c>
      <c r="C29" s="385">
        <v>23058</v>
      </c>
      <c r="D29" s="385">
        <v>-18287</v>
      </c>
      <c r="E29" s="385">
        <v>-5840</v>
      </c>
      <c r="F29" s="385">
        <v>-4971</v>
      </c>
      <c r="G29" s="385">
        <v>-2062</v>
      </c>
      <c r="H29" s="385">
        <v>2490</v>
      </c>
      <c r="I29" s="385">
        <v>294</v>
      </c>
      <c r="J29" s="367">
        <v>-9103</v>
      </c>
      <c r="K29" s="386">
        <v>-43821</v>
      </c>
      <c r="L29" s="387">
        <v>-2012</v>
      </c>
    </row>
    <row r="30" spans="2:15" s="17" customFormat="1" ht="21.75" customHeight="1">
      <c r="B30" s="388" t="s">
        <v>274</v>
      </c>
      <c r="C30" s="389" t="s">
        <v>275</v>
      </c>
      <c r="D30" s="389" t="s">
        <v>275</v>
      </c>
      <c r="E30" s="389" t="s">
        <v>275</v>
      </c>
      <c r="F30" s="379" t="s">
        <v>259</v>
      </c>
      <c r="G30" s="379" t="s">
        <v>259</v>
      </c>
      <c r="H30" s="379" t="s">
        <v>259</v>
      </c>
      <c r="I30" s="379" t="s">
        <v>259</v>
      </c>
      <c r="J30" s="390">
        <v>18808</v>
      </c>
      <c r="K30" s="381">
        <v>-850</v>
      </c>
      <c r="L30" s="391">
        <v>18265</v>
      </c>
    </row>
    <row r="31" spans="2:15" s="17" customFormat="1" ht="21.75" customHeight="1">
      <c r="B31" s="68" t="s">
        <v>276</v>
      </c>
      <c r="C31" s="385">
        <v>-2282</v>
      </c>
      <c r="D31" s="385">
        <v>-2778</v>
      </c>
      <c r="E31" s="385">
        <v>-3383</v>
      </c>
      <c r="F31" s="385">
        <v>-5506</v>
      </c>
      <c r="G31" s="385">
        <v>-3469</v>
      </c>
      <c r="H31" s="385">
        <v>-1330</v>
      </c>
      <c r="I31" s="385">
        <v>-1832</v>
      </c>
      <c r="J31" s="367">
        <v>-2826</v>
      </c>
      <c r="K31" s="386">
        <v>-2799</v>
      </c>
      <c r="L31" s="387">
        <v>-4002</v>
      </c>
    </row>
    <row r="32" spans="2:15" s="24" customFormat="1" ht="21.75" customHeight="1" thickBot="1">
      <c r="B32" s="392" t="s">
        <v>277</v>
      </c>
      <c r="C32" s="393">
        <v>-33609</v>
      </c>
      <c r="D32" s="393">
        <v>-412475</v>
      </c>
      <c r="E32" s="393">
        <v>43706</v>
      </c>
      <c r="F32" s="393">
        <v>58766</v>
      </c>
      <c r="G32" s="393">
        <v>62693</v>
      </c>
      <c r="H32" s="393">
        <v>19001</v>
      </c>
      <c r="I32" s="393">
        <v>8794</v>
      </c>
      <c r="J32" s="394">
        <v>15981</v>
      </c>
      <c r="K32" s="395">
        <v>-3649</v>
      </c>
      <c r="L32" s="396">
        <v>14263</v>
      </c>
    </row>
    <row r="33" spans="1:16" s="18" customFormat="1" ht="11.25" customHeight="1" thickTop="1">
      <c r="B33" s="145"/>
      <c r="C33" s="397"/>
      <c r="D33" s="397"/>
      <c r="E33" s="397"/>
      <c r="F33" s="397"/>
      <c r="G33" s="397"/>
      <c r="H33" s="397"/>
      <c r="I33" s="397"/>
      <c r="J33" s="398"/>
      <c r="K33" s="345"/>
      <c r="L33" s="262"/>
    </row>
    <row r="34" spans="1:16" s="18" customFormat="1" ht="18">
      <c r="B34" s="145"/>
      <c r="C34" s="397"/>
      <c r="D34" s="397"/>
      <c r="E34" s="397"/>
      <c r="F34" s="397"/>
      <c r="G34" s="397"/>
      <c r="H34" s="397"/>
      <c r="I34" s="399"/>
      <c r="J34" s="197"/>
      <c r="K34" s="346"/>
      <c r="L34" s="263" t="s">
        <v>526</v>
      </c>
    </row>
    <row r="35" spans="1:16" s="24" customFormat="1" ht="21.75" customHeight="1">
      <c r="B35" s="69" t="s">
        <v>610</v>
      </c>
      <c r="C35" s="400">
        <v>41.9</v>
      </c>
      <c r="D35" s="400">
        <v>51.4</v>
      </c>
      <c r="E35" s="400">
        <v>78.5</v>
      </c>
      <c r="F35" s="400">
        <v>89.8</v>
      </c>
      <c r="G35" s="400">
        <v>110.7</v>
      </c>
      <c r="H35" s="400">
        <v>48.3</v>
      </c>
      <c r="I35" s="400">
        <v>14.4</v>
      </c>
      <c r="J35" s="401">
        <v>41.9</v>
      </c>
      <c r="K35" s="347">
        <v>65</v>
      </c>
      <c r="L35" s="264">
        <v>35.4</v>
      </c>
    </row>
    <row r="36" spans="1:16" ht="15" customHeight="1">
      <c r="B36" s="1548" t="s">
        <v>609</v>
      </c>
      <c r="C36" s="1549"/>
      <c r="D36" s="1549"/>
      <c r="E36" s="1549"/>
      <c r="F36" s="1549"/>
      <c r="G36" s="1549"/>
      <c r="H36" s="1549"/>
      <c r="I36" s="1549"/>
      <c r="J36" s="1549"/>
      <c r="K36" s="1549"/>
      <c r="L36" s="1549"/>
      <c r="M36" s="1549"/>
      <c r="N36" s="1549"/>
      <c r="O36" s="1549"/>
      <c r="P36" s="1549"/>
    </row>
    <row r="37" spans="1:16" ht="14.25" customHeight="1">
      <c r="B37" s="1549"/>
      <c r="C37" s="1549"/>
      <c r="D37" s="1549"/>
      <c r="E37" s="1549"/>
      <c r="F37" s="1549"/>
      <c r="G37" s="1549"/>
      <c r="H37" s="1549"/>
      <c r="I37" s="1549"/>
      <c r="J37" s="1549"/>
      <c r="K37" s="1549"/>
      <c r="L37" s="1549"/>
      <c r="M37" s="1549"/>
      <c r="N37" s="1549"/>
      <c r="O37" s="1549"/>
      <c r="P37" s="1549"/>
    </row>
    <row r="38" spans="1:16" s="17" customFormat="1" ht="21" customHeight="1">
      <c r="B38" s="853" t="s">
        <v>624</v>
      </c>
      <c r="C38" s="398"/>
      <c r="D38" s="398"/>
      <c r="E38" s="398"/>
      <c r="F38" s="398"/>
      <c r="G38" s="398"/>
    </row>
    <row r="39" spans="1:16">
      <c r="B39" s="25"/>
      <c r="C39" s="402"/>
      <c r="D39" s="402"/>
      <c r="F39" s="402"/>
      <c r="G39" s="402"/>
    </row>
    <row r="40" spans="1:16">
      <c r="B40" s="25"/>
      <c r="C40" s="402"/>
      <c r="D40" s="402"/>
      <c r="F40" s="402"/>
      <c r="G40" s="402"/>
    </row>
    <row r="41" spans="1:16" ht="18">
      <c r="A41" s="52" t="s">
        <v>278</v>
      </c>
      <c r="B41" s="25"/>
      <c r="C41" s="402"/>
      <c r="D41" s="402"/>
      <c r="F41" s="402"/>
      <c r="G41" s="402"/>
    </row>
    <row r="42" spans="1:16" ht="22.5" customHeight="1">
      <c r="B42" s="28"/>
      <c r="C42" s="2"/>
      <c r="D42" s="100"/>
      <c r="E42" s="100"/>
      <c r="F42" s="100" t="s">
        <v>239</v>
      </c>
      <c r="G42" s="1"/>
    </row>
    <row r="43" spans="1:16" ht="5.25" customHeight="1">
      <c r="B43" s="20"/>
      <c r="C43" s="2"/>
      <c r="D43" s="2"/>
      <c r="E43" s="1"/>
      <c r="F43" s="1"/>
      <c r="G43" s="2"/>
    </row>
    <row r="44" spans="1:16" s="21" customFormat="1" ht="20.25" customHeight="1">
      <c r="B44" s="1550"/>
      <c r="C44" s="1552" t="s">
        <v>246</v>
      </c>
      <c r="D44" s="1542" t="s">
        <v>247</v>
      </c>
      <c r="E44" s="1544" t="s">
        <v>248</v>
      </c>
      <c r="F44" s="1546" t="s">
        <v>249</v>
      </c>
    </row>
    <row r="45" spans="1:16" s="21" customFormat="1" ht="20.25" customHeight="1">
      <c r="B45" s="1551"/>
      <c r="C45" s="1554"/>
      <c r="D45" s="1543"/>
      <c r="E45" s="1545"/>
      <c r="F45" s="1547"/>
    </row>
    <row r="46" spans="1:16" s="22" customFormat="1" ht="21.75" customHeight="1">
      <c r="B46" s="67" t="s">
        <v>274</v>
      </c>
      <c r="C46" s="403">
        <v>10626</v>
      </c>
      <c r="D46" s="358">
        <v>18808</v>
      </c>
      <c r="E46" s="341">
        <v>-850</v>
      </c>
      <c r="F46" s="258">
        <v>18265</v>
      </c>
    </row>
    <row r="47" spans="1:16" s="17" customFormat="1" ht="21.75" customHeight="1">
      <c r="B47" s="70" t="s">
        <v>279</v>
      </c>
      <c r="C47" s="404">
        <v>29563</v>
      </c>
      <c r="D47" s="377">
        <v>-35462</v>
      </c>
      <c r="E47" s="344">
        <v>-16772</v>
      </c>
      <c r="F47" s="261">
        <v>38585</v>
      </c>
    </row>
    <row r="48" spans="1:16" s="17" customFormat="1" ht="30.75">
      <c r="B48" s="242" t="s">
        <v>280</v>
      </c>
      <c r="C48" s="206">
        <v>3786</v>
      </c>
      <c r="D48" s="361">
        <v>-1557</v>
      </c>
      <c r="E48" s="331">
        <v>-2802</v>
      </c>
      <c r="F48" s="229">
        <v>5216</v>
      </c>
    </row>
    <row r="49" spans="1:12" s="17" customFormat="1" ht="21.75" customHeight="1">
      <c r="B49" s="243" t="s">
        <v>281</v>
      </c>
      <c r="C49" s="190">
        <v>641</v>
      </c>
      <c r="D49" s="362">
        <v>1165</v>
      </c>
      <c r="E49" s="330">
        <v>-1899</v>
      </c>
      <c r="F49" s="226">
        <v>1277</v>
      </c>
    </row>
    <row r="50" spans="1:12" s="17" customFormat="1" ht="21.75" customHeight="1">
      <c r="B50" s="243" t="s">
        <v>282</v>
      </c>
      <c r="C50" s="190" t="s">
        <v>259</v>
      </c>
      <c r="D50" s="362" t="s">
        <v>259</v>
      </c>
      <c r="E50" s="94">
        <v>77</v>
      </c>
      <c r="F50" s="405" t="s">
        <v>259</v>
      </c>
    </row>
    <row r="51" spans="1:12" s="17" customFormat="1" ht="16.5">
      <c r="B51" s="243" t="s">
        <v>283</v>
      </c>
      <c r="C51" s="190">
        <v>14217</v>
      </c>
      <c r="D51" s="363">
        <v>-26545</v>
      </c>
      <c r="E51" s="267">
        <v>-1302</v>
      </c>
      <c r="F51" s="139">
        <v>20417</v>
      </c>
    </row>
    <row r="52" spans="1:12" s="17" customFormat="1" ht="30">
      <c r="B52" s="785" t="s">
        <v>578</v>
      </c>
      <c r="C52" s="190">
        <v>63</v>
      </c>
      <c r="D52" s="363">
        <v>129</v>
      </c>
      <c r="E52" s="267">
        <v>-184</v>
      </c>
      <c r="F52" s="139">
        <v>-201</v>
      </c>
    </row>
    <row r="53" spans="1:12" s="17" customFormat="1" ht="30.75">
      <c r="B53" s="242" t="s">
        <v>285</v>
      </c>
      <c r="C53" s="190">
        <v>10854</v>
      </c>
      <c r="D53" s="406">
        <v>-8654</v>
      </c>
      <c r="E53" s="407">
        <v>-10660</v>
      </c>
      <c r="F53" s="408">
        <v>11875</v>
      </c>
    </row>
    <row r="54" spans="1:12" s="17" customFormat="1" ht="21.75" customHeight="1">
      <c r="B54" s="244" t="s">
        <v>286</v>
      </c>
      <c r="C54" s="404">
        <v>40189</v>
      </c>
      <c r="D54" s="265">
        <v>-16653</v>
      </c>
      <c r="E54" s="265">
        <v>-17622</v>
      </c>
      <c r="F54" s="207">
        <v>56851</v>
      </c>
    </row>
    <row r="55" spans="1:12" s="17" customFormat="1" ht="16.5">
      <c r="B55" s="368" t="s">
        <v>287</v>
      </c>
      <c r="C55" s="206"/>
      <c r="D55" s="369"/>
      <c r="E55" s="370"/>
      <c r="F55" s="371"/>
    </row>
    <row r="56" spans="1:12" s="17" customFormat="1" ht="30.75">
      <c r="B56" s="242" t="s">
        <v>288</v>
      </c>
      <c r="C56" s="190">
        <v>37869</v>
      </c>
      <c r="D56" s="363">
        <v>-18317</v>
      </c>
      <c r="E56" s="267">
        <v>-20212</v>
      </c>
      <c r="F56" s="139">
        <v>49939</v>
      </c>
    </row>
    <row r="57" spans="1:12" s="17" customFormat="1" ht="31.5" thickBot="1">
      <c r="B57" s="245" t="s">
        <v>289</v>
      </c>
      <c r="C57" s="409">
        <v>2319</v>
      </c>
      <c r="D57" s="410">
        <v>1663</v>
      </c>
      <c r="E57" s="348">
        <v>2589</v>
      </c>
      <c r="F57" s="266">
        <v>6911</v>
      </c>
    </row>
    <row r="58" spans="1:12" s="17" customFormat="1" ht="21.75" customHeight="1" thickTop="1">
      <c r="B58" s="411"/>
      <c r="C58" s="208"/>
      <c r="D58" s="208"/>
    </row>
    <row r="59" spans="1:12" s="17" customFormat="1" ht="21.75" customHeight="1">
      <c r="B59" s="411"/>
      <c r="C59" s="208"/>
      <c r="D59" s="208"/>
    </row>
    <row r="60" spans="1:12" s="17" customFormat="1" ht="21.75" customHeight="1">
      <c r="B60" s="411"/>
      <c r="C60" s="208"/>
      <c r="D60" s="208"/>
    </row>
    <row r="61" spans="1:12" ht="18">
      <c r="A61" s="52" t="s">
        <v>290</v>
      </c>
      <c r="B61" s="25"/>
      <c r="C61" s="402"/>
      <c r="D61" s="402"/>
      <c r="F61" s="402"/>
      <c r="G61" s="402"/>
    </row>
    <row r="62" spans="1:12" s="416" customFormat="1" ht="22.5" customHeight="1">
      <c r="A62" s="52"/>
      <c r="B62" s="28"/>
      <c r="C62" s="412"/>
      <c r="D62" s="413"/>
      <c r="E62" s="414"/>
      <c r="F62" s="100"/>
      <c r="G62" s="100"/>
      <c r="H62" s="415"/>
      <c r="I62" s="1"/>
      <c r="K62" s="100"/>
      <c r="L62" s="100" t="s">
        <v>239</v>
      </c>
    </row>
    <row r="63" spans="1:12" s="21" customFormat="1" ht="28.5" customHeight="1">
      <c r="B63" s="1557"/>
      <c r="C63" s="1552" t="s">
        <v>240</v>
      </c>
      <c r="D63" s="1552" t="s">
        <v>241</v>
      </c>
      <c r="E63" s="1552" t="s">
        <v>242</v>
      </c>
      <c r="F63" s="1552" t="s">
        <v>243</v>
      </c>
      <c r="G63" s="1552" t="s">
        <v>244</v>
      </c>
      <c r="H63" s="1552" t="s">
        <v>245</v>
      </c>
      <c r="I63" s="1552" t="s">
        <v>246</v>
      </c>
      <c r="J63" s="1544" t="s">
        <v>247</v>
      </c>
      <c r="K63" s="1544" t="s">
        <v>248</v>
      </c>
      <c r="L63" s="1546" t="s">
        <v>249</v>
      </c>
    </row>
    <row r="64" spans="1:12" s="21" customFormat="1" ht="28.5" customHeight="1">
      <c r="B64" s="1558"/>
      <c r="C64" s="1553"/>
      <c r="D64" s="1553"/>
      <c r="E64" s="1553"/>
      <c r="F64" s="1553"/>
      <c r="G64" s="1553"/>
      <c r="H64" s="1553"/>
      <c r="I64" s="1553"/>
      <c r="J64" s="1555"/>
      <c r="K64" s="1555"/>
      <c r="L64" s="1556"/>
    </row>
    <row r="65" spans="2:12" s="22" customFormat="1" ht="21.75" customHeight="1">
      <c r="B65" s="70" t="s">
        <v>291</v>
      </c>
      <c r="C65" s="417">
        <v>22173</v>
      </c>
      <c r="D65" s="417">
        <v>15301</v>
      </c>
      <c r="E65" s="417">
        <v>20025</v>
      </c>
      <c r="F65" s="376">
        <v>30562</v>
      </c>
      <c r="G65" s="376">
        <v>15827</v>
      </c>
      <c r="H65" s="376">
        <v>41125</v>
      </c>
      <c r="I65" s="418">
        <v>41185</v>
      </c>
      <c r="J65" s="377">
        <v>19078</v>
      </c>
      <c r="K65" s="344">
        <v>14239</v>
      </c>
      <c r="L65" s="261">
        <v>13739</v>
      </c>
    </row>
    <row r="66" spans="2:12" s="22" customFormat="1" ht="21.75" customHeight="1">
      <c r="B66" s="368" t="s">
        <v>292</v>
      </c>
      <c r="C66" s="206">
        <v>681</v>
      </c>
      <c r="D66" s="206">
        <v>2617</v>
      </c>
      <c r="E66" s="206">
        <v>3962</v>
      </c>
      <c r="F66" s="93">
        <v>11596</v>
      </c>
      <c r="G66" s="93">
        <v>1187</v>
      </c>
      <c r="H66" s="93">
        <v>6806</v>
      </c>
      <c r="I66" s="93">
        <v>1439</v>
      </c>
      <c r="J66" s="369">
        <v>4870</v>
      </c>
      <c r="K66" s="370">
        <v>3217</v>
      </c>
      <c r="L66" s="371">
        <v>3402</v>
      </c>
    </row>
    <row r="67" spans="2:12" s="22" customFormat="1" ht="21.75" customHeight="1">
      <c r="B67" s="71" t="s">
        <v>293</v>
      </c>
      <c r="C67" s="190" t="s">
        <v>259</v>
      </c>
      <c r="D67" s="190" t="s">
        <v>259</v>
      </c>
      <c r="E67" s="190" t="s">
        <v>259</v>
      </c>
      <c r="F67" s="190" t="s">
        <v>259</v>
      </c>
      <c r="G67" s="190" t="s">
        <v>259</v>
      </c>
      <c r="H67" s="190" t="s">
        <v>259</v>
      </c>
      <c r="I67" s="190" t="s">
        <v>259</v>
      </c>
      <c r="J67" s="419">
        <v>449</v>
      </c>
      <c r="K67" s="305" t="s">
        <v>259</v>
      </c>
      <c r="L67" s="227" t="s">
        <v>259</v>
      </c>
    </row>
    <row r="68" spans="2:12" s="22" customFormat="1" ht="16.5">
      <c r="B68" s="71" t="s">
        <v>258</v>
      </c>
      <c r="C68" s="190">
        <v>21492</v>
      </c>
      <c r="D68" s="190">
        <v>8772</v>
      </c>
      <c r="E68" s="190">
        <v>9522</v>
      </c>
      <c r="F68" s="96">
        <v>12952</v>
      </c>
      <c r="G68" s="96">
        <v>9605</v>
      </c>
      <c r="H68" s="96">
        <v>30764</v>
      </c>
      <c r="I68" s="96">
        <v>33214</v>
      </c>
      <c r="J68" s="363">
        <v>1575</v>
      </c>
      <c r="K68" s="267">
        <v>9039</v>
      </c>
      <c r="L68" s="139">
        <v>6802</v>
      </c>
    </row>
    <row r="69" spans="2:12" s="22" customFormat="1" ht="30.75">
      <c r="B69" s="71" t="s">
        <v>294</v>
      </c>
      <c r="C69" s="190" t="s">
        <v>259</v>
      </c>
      <c r="D69" s="190" t="s">
        <v>259</v>
      </c>
      <c r="E69" s="190">
        <v>12</v>
      </c>
      <c r="F69" s="96">
        <v>188</v>
      </c>
      <c r="G69" s="96">
        <v>166</v>
      </c>
      <c r="H69" s="96">
        <v>0</v>
      </c>
      <c r="I69" s="96">
        <v>430</v>
      </c>
      <c r="J69" s="363">
        <v>6</v>
      </c>
      <c r="K69" s="267">
        <v>556</v>
      </c>
      <c r="L69" s="139">
        <v>3497</v>
      </c>
    </row>
    <row r="70" spans="2:12" s="22" customFormat="1" ht="21.75" customHeight="1">
      <c r="B70" s="71" t="s">
        <v>295</v>
      </c>
      <c r="C70" s="190" t="s">
        <v>259</v>
      </c>
      <c r="D70" s="190">
        <v>1043</v>
      </c>
      <c r="E70" s="190" t="s">
        <v>259</v>
      </c>
      <c r="F70" s="96">
        <v>227</v>
      </c>
      <c r="G70" s="96">
        <v>121</v>
      </c>
      <c r="H70" s="96">
        <v>28</v>
      </c>
      <c r="I70" s="96">
        <v>92</v>
      </c>
      <c r="J70" s="363">
        <v>135</v>
      </c>
      <c r="K70" s="267">
        <v>24</v>
      </c>
      <c r="L70" s="139">
        <v>5</v>
      </c>
    </row>
    <row r="71" spans="2:12" s="22" customFormat="1" ht="21.75" customHeight="1">
      <c r="B71" s="71" t="s">
        <v>296</v>
      </c>
      <c r="C71" s="190" t="s">
        <v>259</v>
      </c>
      <c r="D71" s="190" t="s">
        <v>259</v>
      </c>
      <c r="E71" s="190" t="s">
        <v>259</v>
      </c>
      <c r="F71" s="190" t="s">
        <v>259</v>
      </c>
      <c r="G71" s="190" t="s">
        <v>259</v>
      </c>
      <c r="H71" s="190" t="s">
        <v>259</v>
      </c>
      <c r="I71" s="190" t="s">
        <v>259</v>
      </c>
      <c r="J71" s="365">
        <v>404</v>
      </c>
      <c r="K71" s="306">
        <v>1207</v>
      </c>
      <c r="L71" s="227">
        <v>31</v>
      </c>
    </row>
    <row r="72" spans="2:12" s="22" customFormat="1" ht="16.5">
      <c r="B72" s="71" t="s">
        <v>297</v>
      </c>
      <c r="C72" s="190" t="s">
        <v>259</v>
      </c>
      <c r="D72" s="190" t="s">
        <v>259</v>
      </c>
      <c r="E72" s="190" t="s">
        <v>259</v>
      </c>
      <c r="F72" s="190" t="s">
        <v>259</v>
      </c>
      <c r="G72" s="190" t="s">
        <v>259</v>
      </c>
      <c r="H72" s="190" t="s">
        <v>259</v>
      </c>
      <c r="I72" s="190" t="s">
        <v>259</v>
      </c>
      <c r="J72" s="365">
        <v>10307</v>
      </c>
      <c r="K72" s="306">
        <v>194</v>
      </c>
      <c r="L72" s="227" t="s">
        <v>259</v>
      </c>
    </row>
    <row r="73" spans="2:12" s="22" customFormat="1" ht="30.75">
      <c r="B73" s="71" t="s">
        <v>298</v>
      </c>
      <c r="C73" s="190" t="s">
        <v>259</v>
      </c>
      <c r="D73" s="190" t="s">
        <v>259</v>
      </c>
      <c r="E73" s="190">
        <v>5797</v>
      </c>
      <c r="F73" s="96">
        <v>5259</v>
      </c>
      <c r="G73" s="96">
        <v>4540</v>
      </c>
      <c r="H73" s="96">
        <v>2245</v>
      </c>
      <c r="I73" s="96">
        <v>3248</v>
      </c>
      <c r="J73" s="363">
        <v>1272</v>
      </c>
      <c r="K73" s="267" t="s">
        <v>259</v>
      </c>
      <c r="L73" s="227" t="s">
        <v>259</v>
      </c>
    </row>
    <row r="74" spans="2:12" s="22" customFormat="1" ht="30.75">
      <c r="B74" s="71" t="s">
        <v>299</v>
      </c>
      <c r="C74" s="190" t="s">
        <v>259</v>
      </c>
      <c r="D74" s="190" t="s">
        <v>259</v>
      </c>
      <c r="E74" s="190">
        <v>617</v>
      </c>
      <c r="F74" s="96">
        <v>30</v>
      </c>
      <c r="G74" s="96">
        <v>29</v>
      </c>
      <c r="H74" s="96" t="s">
        <v>259</v>
      </c>
      <c r="I74" s="96" t="s">
        <v>25</v>
      </c>
      <c r="J74" s="363" t="s">
        <v>25</v>
      </c>
      <c r="K74" s="267" t="s">
        <v>259</v>
      </c>
      <c r="L74" s="227" t="s">
        <v>259</v>
      </c>
    </row>
    <row r="75" spans="2:12" s="22" customFormat="1" ht="16.5">
      <c r="B75" s="71" t="s">
        <v>300</v>
      </c>
      <c r="C75" s="190" t="s">
        <v>259</v>
      </c>
      <c r="D75" s="190" t="s">
        <v>259</v>
      </c>
      <c r="E75" s="190">
        <v>112</v>
      </c>
      <c r="F75" s="96">
        <v>308</v>
      </c>
      <c r="G75" s="96">
        <v>177</v>
      </c>
      <c r="H75" s="96">
        <v>110</v>
      </c>
      <c r="I75" s="96">
        <v>6</v>
      </c>
      <c r="J75" s="363">
        <v>56</v>
      </c>
      <c r="K75" s="267" t="s">
        <v>259</v>
      </c>
      <c r="L75" s="227" t="s">
        <v>259</v>
      </c>
    </row>
    <row r="76" spans="2:12" s="22" customFormat="1" ht="30.75">
      <c r="B76" s="71" t="s">
        <v>301</v>
      </c>
      <c r="C76" s="190" t="s">
        <v>259</v>
      </c>
      <c r="D76" s="190" t="s">
        <v>259</v>
      </c>
      <c r="E76" s="190" t="s">
        <v>259</v>
      </c>
      <c r="F76" s="96" t="s">
        <v>259</v>
      </c>
      <c r="G76" s="96" t="s">
        <v>259</v>
      </c>
      <c r="H76" s="96">
        <v>1169</v>
      </c>
      <c r="I76" s="96" t="s">
        <v>25</v>
      </c>
      <c r="J76" s="363" t="s">
        <v>25</v>
      </c>
      <c r="K76" s="267" t="s">
        <v>259</v>
      </c>
      <c r="L76" s="227" t="s">
        <v>259</v>
      </c>
    </row>
    <row r="77" spans="2:12" s="22" customFormat="1" ht="21.75" customHeight="1">
      <c r="B77" s="71" t="s">
        <v>302</v>
      </c>
      <c r="C77" s="190" t="s">
        <v>259</v>
      </c>
      <c r="D77" s="190" t="s">
        <v>259</v>
      </c>
      <c r="E77" s="190" t="s">
        <v>259</v>
      </c>
      <c r="F77" s="190" t="s">
        <v>259</v>
      </c>
      <c r="G77" s="190" t="s">
        <v>259</v>
      </c>
      <c r="H77" s="190" t="s">
        <v>259</v>
      </c>
      <c r="I77" s="190">
        <v>2753</v>
      </c>
      <c r="J77" s="363" t="s">
        <v>25</v>
      </c>
      <c r="K77" s="267" t="s">
        <v>259</v>
      </c>
      <c r="L77" s="227" t="s">
        <v>259</v>
      </c>
    </row>
    <row r="78" spans="2:12" s="22" customFormat="1" ht="16.5">
      <c r="B78" s="71" t="s">
        <v>303</v>
      </c>
      <c r="C78" s="190" t="s">
        <v>259</v>
      </c>
      <c r="D78" s="190">
        <v>2868</v>
      </c>
      <c r="E78" s="190" t="s">
        <v>259</v>
      </c>
      <c r="F78" s="190" t="s">
        <v>259</v>
      </c>
      <c r="G78" s="190" t="s">
        <v>259</v>
      </c>
      <c r="H78" s="190" t="s">
        <v>259</v>
      </c>
      <c r="I78" s="190" t="s">
        <v>259</v>
      </c>
      <c r="J78" s="190" t="s">
        <v>259</v>
      </c>
      <c r="K78" s="267" t="s">
        <v>259</v>
      </c>
      <c r="L78" s="227" t="s">
        <v>259</v>
      </c>
    </row>
    <row r="79" spans="2:12" s="22" customFormat="1" ht="30" customHeight="1">
      <c r="B79" s="70" t="s">
        <v>304</v>
      </c>
      <c r="C79" s="376">
        <v>-112737</v>
      </c>
      <c r="D79" s="376">
        <v>-453468</v>
      </c>
      <c r="E79" s="376">
        <v>-29384</v>
      </c>
      <c r="F79" s="376">
        <v>-32012</v>
      </c>
      <c r="G79" s="376">
        <v>-28962</v>
      </c>
      <c r="H79" s="376">
        <v>-37691</v>
      </c>
      <c r="I79" s="376">
        <v>-35993</v>
      </c>
      <c r="J79" s="377">
        <v>-25082</v>
      </c>
      <c r="K79" s="344">
        <v>-15014</v>
      </c>
      <c r="L79" s="261">
        <v>-16498</v>
      </c>
    </row>
    <row r="80" spans="2:12" s="22" customFormat="1" ht="30.75">
      <c r="B80" s="368" t="s">
        <v>305</v>
      </c>
      <c r="C80" s="93">
        <v>-4999</v>
      </c>
      <c r="D80" s="93">
        <v>-98113</v>
      </c>
      <c r="E80" s="93">
        <v>-1723</v>
      </c>
      <c r="F80" s="93">
        <v>-2144</v>
      </c>
      <c r="G80" s="93">
        <v>-1473</v>
      </c>
      <c r="H80" s="93">
        <v>-542</v>
      </c>
      <c r="I80" s="93">
        <v>-448</v>
      </c>
      <c r="J80" s="369">
        <v>-483</v>
      </c>
      <c r="K80" s="370">
        <v>-824</v>
      </c>
      <c r="L80" s="371">
        <v>-770</v>
      </c>
    </row>
    <row r="81" spans="1:13" s="22" customFormat="1" ht="21.75" customHeight="1">
      <c r="B81" s="71" t="s">
        <v>306</v>
      </c>
      <c r="C81" s="96" t="s">
        <v>259</v>
      </c>
      <c r="D81" s="96" t="s">
        <v>259</v>
      </c>
      <c r="E81" s="96" t="s">
        <v>259</v>
      </c>
      <c r="F81" s="190" t="s">
        <v>259</v>
      </c>
      <c r="G81" s="190" t="s">
        <v>259</v>
      </c>
      <c r="H81" s="190" t="s">
        <v>259</v>
      </c>
      <c r="I81" s="190" t="s">
        <v>259</v>
      </c>
      <c r="J81" s="267">
        <v>-835</v>
      </c>
      <c r="K81" s="267">
        <v>-18</v>
      </c>
      <c r="L81" s="227" t="s">
        <v>259</v>
      </c>
    </row>
    <row r="82" spans="1:13" s="22" customFormat="1" ht="16.5">
      <c r="B82" s="71" t="s">
        <v>307</v>
      </c>
      <c r="C82" s="96" t="s">
        <v>259</v>
      </c>
      <c r="D82" s="96" t="s">
        <v>259</v>
      </c>
      <c r="E82" s="96">
        <v>-2022</v>
      </c>
      <c r="F82" s="96">
        <v>-3393</v>
      </c>
      <c r="G82" s="96">
        <v>-6994</v>
      </c>
      <c r="H82" s="96">
        <v>-12151</v>
      </c>
      <c r="I82" s="96">
        <v>-9402</v>
      </c>
      <c r="J82" s="363">
        <v>-9687</v>
      </c>
      <c r="K82" s="267">
        <v>-6101</v>
      </c>
      <c r="L82" s="139">
        <v>-11893</v>
      </c>
    </row>
    <row r="83" spans="1:13" s="22" customFormat="1" ht="21.75" customHeight="1">
      <c r="B83" s="71" t="s">
        <v>308</v>
      </c>
      <c r="C83" s="96">
        <v>-6603</v>
      </c>
      <c r="D83" s="96">
        <v>-12916</v>
      </c>
      <c r="E83" s="96">
        <v>-3367</v>
      </c>
      <c r="F83" s="96">
        <v>-293</v>
      </c>
      <c r="G83" s="96">
        <v>-659</v>
      </c>
      <c r="H83" s="96">
        <v>-561</v>
      </c>
      <c r="I83" s="96">
        <v>-1167</v>
      </c>
      <c r="J83" s="363">
        <v>-127</v>
      </c>
      <c r="K83" s="267">
        <v>-122</v>
      </c>
      <c r="L83" s="139">
        <v>-31</v>
      </c>
    </row>
    <row r="84" spans="1:13" s="22" customFormat="1" ht="30.75">
      <c r="B84" s="71" t="s">
        <v>309</v>
      </c>
      <c r="C84" s="96" t="s">
        <v>259</v>
      </c>
      <c r="D84" s="96" t="s">
        <v>259</v>
      </c>
      <c r="E84" s="96">
        <v>-1238</v>
      </c>
      <c r="F84" s="96">
        <v>-9</v>
      </c>
      <c r="G84" s="96">
        <v>-2</v>
      </c>
      <c r="H84" s="363">
        <v>-9.9999999999999995E-7</v>
      </c>
      <c r="I84" s="96">
        <v>-1</v>
      </c>
      <c r="J84" s="363">
        <v>-9.9999999999999995E-7</v>
      </c>
      <c r="K84" s="267">
        <v>-5</v>
      </c>
      <c r="L84" s="227" t="s">
        <v>259</v>
      </c>
    </row>
    <row r="85" spans="1:13" s="22" customFormat="1" ht="16.5">
      <c r="B85" s="71" t="s">
        <v>310</v>
      </c>
      <c r="C85" s="96">
        <v>-8998</v>
      </c>
      <c r="D85" s="96">
        <v>-13415</v>
      </c>
      <c r="E85" s="96">
        <v>-950</v>
      </c>
      <c r="F85" s="96">
        <v>-3957</v>
      </c>
      <c r="G85" s="96">
        <v>-6085</v>
      </c>
      <c r="H85" s="96">
        <v>-15132</v>
      </c>
      <c r="I85" s="96">
        <v>-16543</v>
      </c>
      <c r="J85" s="363">
        <v>-801</v>
      </c>
      <c r="K85" s="267">
        <v>-2640</v>
      </c>
      <c r="L85" s="139">
        <v>-1530</v>
      </c>
    </row>
    <row r="86" spans="1:13" s="22" customFormat="1" ht="21.75" customHeight="1">
      <c r="B86" s="71" t="s">
        <v>311</v>
      </c>
      <c r="C86" s="96" t="s">
        <v>259</v>
      </c>
      <c r="D86" s="96">
        <v>-24650</v>
      </c>
      <c r="E86" s="96" t="s">
        <v>259</v>
      </c>
      <c r="F86" s="96" t="s">
        <v>259</v>
      </c>
      <c r="G86" s="96" t="s">
        <v>259</v>
      </c>
      <c r="H86" s="96" t="s">
        <v>259</v>
      </c>
      <c r="I86" s="96" t="s">
        <v>259</v>
      </c>
      <c r="J86" s="96" t="s">
        <v>259</v>
      </c>
      <c r="K86" s="267" t="s">
        <v>259</v>
      </c>
      <c r="L86" s="227" t="s">
        <v>259</v>
      </c>
    </row>
    <row r="87" spans="1:13" s="22" customFormat="1" ht="21.75" customHeight="1">
      <c r="B87" s="71" t="s">
        <v>312</v>
      </c>
      <c r="C87" s="96" t="s">
        <v>259</v>
      </c>
      <c r="D87" s="96" t="s">
        <v>259</v>
      </c>
      <c r="E87" s="96">
        <v>-2954</v>
      </c>
      <c r="F87" s="96">
        <v>-150</v>
      </c>
      <c r="G87" s="96">
        <v>-26</v>
      </c>
      <c r="H87" s="96">
        <v>-80</v>
      </c>
      <c r="I87" s="96">
        <v>-216</v>
      </c>
      <c r="J87" s="363">
        <v>-922</v>
      </c>
      <c r="K87" s="267">
        <v>-205</v>
      </c>
      <c r="L87" s="139">
        <v>-18</v>
      </c>
    </row>
    <row r="88" spans="1:13" s="22" customFormat="1" ht="30.75">
      <c r="B88" s="71" t="s">
        <v>313</v>
      </c>
      <c r="C88" s="96">
        <v>-34635</v>
      </c>
      <c r="D88" s="96">
        <v>-62265</v>
      </c>
      <c r="E88" s="96">
        <v>-11645</v>
      </c>
      <c r="F88" s="96">
        <v>-20059</v>
      </c>
      <c r="G88" s="96">
        <v>-9107</v>
      </c>
      <c r="H88" s="96">
        <v>-3752</v>
      </c>
      <c r="I88" s="96">
        <v>-7968</v>
      </c>
      <c r="J88" s="363">
        <v>-4855</v>
      </c>
      <c r="K88" s="267">
        <v>-2648</v>
      </c>
      <c r="L88" s="139">
        <v>-1672</v>
      </c>
    </row>
    <row r="89" spans="1:13" s="22" customFormat="1" ht="21.75" customHeight="1">
      <c r="B89" s="71" t="s">
        <v>314</v>
      </c>
      <c r="C89" s="96">
        <v>-6633</v>
      </c>
      <c r="D89" s="96">
        <v>-224119</v>
      </c>
      <c r="E89" s="96">
        <v>-5482</v>
      </c>
      <c r="F89" s="96">
        <v>-1380</v>
      </c>
      <c r="G89" s="96">
        <v>-4613</v>
      </c>
      <c r="H89" s="96">
        <v>-47</v>
      </c>
      <c r="I89" s="96">
        <v>-245</v>
      </c>
      <c r="J89" s="363">
        <v>-5097</v>
      </c>
      <c r="K89" s="267" t="s">
        <v>259</v>
      </c>
      <c r="L89" s="227" t="s">
        <v>259</v>
      </c>
    </row>
    <row r="90" spans="1:13" s="22" customFormat="1" ht="16.5">
      <c r="B90" s="71" t="s">
        <v>315</v>
      </c>
      <c r="C90" s="96" t="s">
        <v>259</v>
      </c>
      <c r="D90" s="96">
        <v>-17986</v>
      </c>
      <c r="E90" s="96" t="s">
        <v>259</v>
      </c>
      <c r="F90" s="96" t="s">
        <v>259</v>
      </c>
      <c r="G90" s="96" t="s">
        <v>259</v>
      </c>
      <c r="H90" s="96" t="s">
        <v>259</v>
      </c>
      <c r="I90" s="96" t="s">
        <v>259</v>
      </c>
      <c r="J90" s="96" t="s">
        <v>259</v>
      </c>
      <c r="K90" s="267" t="s">
        <v>259</v>
      </c>
      <c r="L90" s="227" t="s">
        <v>259</v>
      </c>
    </row>
    <row r="91" spans="1:13" s="22" customFormat="1" ht="21.75" customHeight="1">
      <c r="B91" s="71" t="s">
        <v>316</v>
      </c>
      <c r="C91" s="96" t="s">
        <v>259</v>
      </c>
      <c r="D91" s="96" t="s">
        <v>259</v>
      </c>
      <c r="E91" s="96" t="s">
        <v>259</v>
      </c>
      <c r="F91" s="96" t="s">
        <v>259</v>
      </c>
      <c r="G91" s="96" t="s">
        <v>259</v>
      </c>
      <c r="H91" s="96">
        <v>-5421</v>
      </c>
      <c r="I91" s="96" t="s">
        <v>25</v>
      </c>
      <c r="J91" s="363" t="s">
        <v>25</v>
      </c>
      <c r="K91" s="267" t="s">
        <v>259</v>
      </c>
      <c r="L91" s="227" t="s">
        <v>259</v>
      </c>
    </row>
    <row r="92" spans="1:13" s="22" customFormat="1" ht="21.75" customHeight="1">
      <c r="B92" s="71" t="s">
        <v>317</v>
      </c>
      <c r="C92" s="96">
        <v>-7050</v>
      </c>
      <c r="D92" s="96" t="s">
        <v>259</v>
      </c>
      <c r="E92" s="96" t="s">
        <v>259</v>
      </c>
      <c r="F92" s="96">
        <v>-160</v>
      </c>
      <c r="G92" s="96" t="s">
        <v>259</v>
      </c>
      <c r="H92" s="96" t="s">
        <v>259</v>
      </c>
      <c r="I92" s="96" t="s">
        <v>25</v>
      </c>
      <c r="J92" s="363" t="s">
        <v>25</v>
      </c>
      <c r="K92" s="267" t="s">
        <v>259</v>
      </c>
      <c r="L92" s="227" t="s">
        <v>259</v>
      </c>
    </row>
    <row r="93" spans="1:13" s="22" customFormat="1" ht="21.75" customHeight="1">
      <c r="B93" s="71" t="s">
        <v>318</v>
      </c>
      <c r="C93" s="96" t="s">
        <v>259</v>
      </c>
      <c r="D93" s="96" t="s">
        <v>259</v>
      </c>
      <c r="E93" s="96" t="s">
        <v>259</v>
      </c>
      <c r="F93" s="96">
        <v>-463</v>
      </c>
      <c r="G93" s="96" t="s">
        <v>259</v>
      </c>
      <c r="H93" s="96" t="s">
        <v>259</v>
      </c>
      <c r="I93" s="96" t="s">
        <v>25</v>
      </c>
      <c r="J93" s="363" t="s">
        <v>25</v>
      </c>
      <c r="K93" s="267" t="s">
        <v>259</v>
      </c>
      <c r="L93" s="227" t="s">
        <v>259</v>
      </c>
    </row>
    <row r="94" spans="1:13" s="22" customFormat="1" ht="30.75">
      <c r="B94" s="384" t="s">
        <v>319</v>
      </c>
      <c r="C94" s="96" t="s">
        <v>259</v>
      </c>
      <c r="D94" s="96" t="s">
        <v>259</v>
      </c>
      <c r="E94" s="96" t="s">
        <v>259</v>
      </c>
      <c r="F94" s="420" t="s">
        <v>320</v>
      </c>
      <c r="G94" s="420" t="s">
        <v>320</v>
      </c>
      <c r="H94" s="420" t="s">
        <v>320</v>
      </c>
      <c r="I94" s="420" t="s">
        <v>320</v>
      </c>
      <c r="J94" s="406">
        <v>-960</v>
      </c>
      <c r="K94" s="267" t="s">
        <v>259</v>
      </c>
      <c r="L94" s="227" t="s">
        <v>259</v>
      </c>
    </row>
    <row r="95" spans="1:13" ht="21.75" customHeight="1">
      <c r="A95" s="22"/>
      <c r="B95" s="421" t="s">
        <v>321</v>
      </c>
      <c r="C95" s="96" t="s">
        <v>259</v>
      </c>
      <c r="D95" s="96" t="s">
        <v>259</v>
      </c>
      <c r="E95" s="96" t="s">
        <v>259</v>
      </c>
      <c r="F95" s="190" t="s">
        <v>320</v>
      </c>
      <c r="G95" s="190" t="s">
        <v>320</v>
      </c>
      <c r="H95" s="190" t="s">
        <v>320</v>
      </c>
      <c r="I95" s="190" t="s">
        <v>320</v>
      </c>
      <c r="J95" s="363">
        <v>-1311</v>
      </c>
      <c r="K95" s="267" t="s">
        <v>259</v>
      </c>
      <c r="L95" s="227" t="s">
        <v>259</v>
      </c>
      <c r="M95" s="22"/>
    </row>
    <row r="96" spans="1:13" ht="21.75" customHeight="1">
      <c r="A96" s="22"/>
      <c r="B96" s="852" t="s">
        <v>606</v>
      </c>
      <c r="C96" s="96">
        <v>-28338</v>
      </c>
      <c r="D96" s="96" t="s">
        <v>259</v>
      </c>
      <c r="E96" s="96" t="s">
        <v>259</v>
      </c>
      <c r="F96" s="96" t="s">
        <v>259</v>
      </c>
      <c r="G96" s="96" t="s">
        <v>259</v>
      </c>
      <c r="H96" s="96" t="s">
        <v>259</v>
      </c>
      <c r="I96" s="96" t="s">
        <v>259</v>
      </c>
      <c r="J96" s="96" t="s">
        <v>259</v>
      </c>
      <c r="K96" s="267" t="s">
        <v>259</v>
      </c>
      <c r="L96" s="227" t="s">
        <v>259</v>
      </c>
      <c r="M96" s="22"/>
    </row>
    <row r="97" spans="1:13" ht="30.75" customHeight="1">
      <c r="A97" s="22"/>
      <c r="B97" s="384" t="s">
        <v>322</v>
      </c>
      <c r="C97" s="364">
        <v>-15271</v>
      </c>
      <c r="D97" s="96" t="s">
        <v>259</v>
      </c>
      <c r="E97" s="96" t="s">
        <v>259</v>
      </c>
      <c r="F97" s="96" t="s">
        <v>259</v>
      </c>
      <c r="G97" s="96" t="s">
        <v>259</v>
      </c>
      <c r="H97" s="96" t="s">
        <v>259</v>
      </c>
      <c r="I97" s="96" t="s">
        <v>259</v>
      </c>
      <c r="J97" s="96" t="s">
        <v>259</v>
      </c>
      <c r="K97" s="267" t="s">
        <v>259</v>
      </c>
      <c r="L97" s="227" t="s">
        <v>259</v>
      </c>
      <c r="M97" s="22"/>
    </row>
    <row r="98" spans="1:13" ht="30.75" customHeight="1">
      <c r="A98" s="22"/>
      <c r="B98" s="422" t="s">
        <v>323</v>
      </c>
      <c r="C98" s="364">
        <v>-206</v>
      </c>
      <c r="D98" s="96" t="s">
        <v>259</v>
      </c>
      <c r="E98" s="96" t="s">
        <v>259</v>
      </c>
      <c r="F98" s="96" t="s">
        <v>259</v>
      </c>
      <c r="G98" s="96" t="s">
        <v>259</v>
      </c>
      <c r="H98" s="96" t="s">
        <v>259</v>
      </c>
      <c r="I98" s="96" t="s">
        <v>259</v>
      </c>
      <c r="J98" s="96" t="s">
        <v>259</v>
      </c>
      <c r="K98" s="267" t="s">
        <v>259</v>
      </c>
      <c r="L98" s="227" t="s">
        <v>259</v>
      </c>
      <c r="M98" s="22"/>
    </row>
    <row r="99" spans="1:13" ht="21.75" customHeight="1">
      <c r="A99" s="22"/>
      <c r="B99" s="421" t="s">
        <v>324</v>
      </c>
      <c r="C99" s="96" t="s">
        <v>259</v>
      </c>
      <c r="D99" s="96" t="s">
        <v>259</v>
      </c>
      <c r="E99" s="96" t="s">
        <v>259</v>
      </c>
      <c r="F99" s="96" t="s">
        <v>259</v>
      </c>
      <c r="G99" s="96" t="s">
        <v>259</v>
      </c>
      <c r="H99" s="96" t="s">
        <v>259</v>
      </c>
      <c r="I99" s="96" t="s">
        <v>259</v>
      </c>
      <c r="J99" s="96" t="s">
        <v>259</v>
      </c>
      <c r="K99" s="267">
        <v>-2348</v>
      </c>
      <c r="L99" s="139">
        <v>-582</v>
      </c>
      <c r="M99" s="22"/>
    </row>
    <row r="100" spans="1:13" ht="21.75" customHeight="1" thickBot="1">
      <c r="A100" s="22"/>
      <c r="B100" s="421" t="s">
        <v>325</v>
      </c>
      <c r="C100" s="96" t="s">
        <v>259</v>
      </c>
      <c r="D100" s="96" t="s">
        <v>259</v>
      </c>
      <c r="E100" s="96" t="s">
        <v>259</v>
      </c>
      <c r="F100" s="96" t="s">
        <v>259</v>
      </c>
      <c r="G100" s="96" t="s">
        <v>259</v>
      </c>
      <c r="H100" s="96" t="s">
        <v>259</v>
      </c>
      <c r="I100" s="96" t="s">
        <v>259</v>
      </c>
      <c r="J100" s="96" t="s">
        <v>259</v>
      </c>
      <c r="K100" s="386">
        <v>-99</v>
      </c>
      <c r="L100" s="266" t="s">
        <v>259</v>
      </c>
      <c r="M100" s="22"/>
    </row>
    <row r="101" spans="1:13" ht="21.75" customHeight="1" thickTop="1">
      <c r="A101" s="22"/>
      <c r="B101" s="423" t="s">
        <v>270</v>
      </c>
      <c r="C101" s="424">
        <v>-90563</v>
      </c>
      <c r="D101" s="424">
        <v>-438167</v>
      </c>
      <c r="E101" s="424">
        <v>-9358</v>
      </c>
      <c r="F101" s="424">
        <v>-1449</v>
      </c>
      <c r="G101" s="424">
        <v>-13135</v>
      </c>
      <c r="H101" s="424">
        <v>3434</v>
      </c>
      <c r="I101" s="424">
        <v>5192</v>
      </c>
      <c r="J101" s="425">
        <v>-6004</v>
      </c>
      <c r="K101" s="426">
        <v>-775</v>
      </c>
      <c r="L101" s="427">
        <v>-2759</v>
      </c>
      <c r="M101" s="22"/>
    </row>
  </sheetData>
  <sheetProtection sheet="1" objects="1" scenarios="1"/>
  <mergeCells count="28">
    <mergeCell ref="J63:J64"/>
    <mergeCell ref="K63:K64"/>
    <mergeCell ref="L63:L64"/>
    <mergeCell ref="B63:B64"/>
    <mergeCell ref="C63:C64"/>
    <mergeCell ref="D63:D64"/>
    <mergeCell ref="E63:E64"/>
    <mergeCell ref="F63:F64"/>
    <mergeCell ref="G63:G64"/>
    <mergeCell ref="H63:H64"/>
    <mergeCell ref="I63:I64"/>
    <mergeCell ref="B44:B45"/>
    <mergeCell ref="C44:C45"/>
    <mergeCell ref="D44:D45"/>
    <mergeCell ref="E44:E45"/>
    <mergeCell ref="F44:F45"/>
    <mergeCell ref="J4:J5"/>
    <mergeCell ref="K4:K5"/>
    <mergeCell ref="L4:L5"/>
    <mergeCell ref="B36:P37"/>
    <mergeCell ref="B4:B5"/>
    <mergeCell ref="C4:C5"/>
    <mergeCell ref="D4:D5"/>
    <mergeCell ref="E4:E5"/>
    <mergeCell ref="F4:F5"/>
    <mergeCell ref="H4:H5"/>
    <mergeCell ref="I4:I5"/>
    <mergeCell ref="G4:G5"/>
  </mergeCells>
  <phoneticPr fontId="2"/>
  <printOptions horizontalCentered="1"/>
  <pageMargins left="0.39370078740157483" right="0.43307086614173229" top="0.78740157480314965" bottom="0.39370078740157483" header="0.27559055118110237" footer="0.35433070866141736"/>
  <pageSetup paperSize="8" scale="33"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B1921-1258-4F13-A02D-225055CF4384}">
  <sheetPr>
    <pageSetUpPr fitToPage="1"/>
  </sheetPr>
  <dimension ref="A1:AA60"/>
  <sheetViews>
    <sheetView showGridLines="0" view="pageBreakPreview" zoomScale="25" zoomScaleNormal="40" zoomScaleSheetLayoutView="25" workbookViewId="0">
      <selection activeCell="T22" sqref="T22"/>
    </sheetView>
  </sheetViews>
  <sheetFormatPr defaultColWidth="9" defaultRowHeight="28.5" customHeight="1"/>
  <cols>
    <col min="1" max="1" width="3.625" style="880" customWidth="1"/>
    <col min="2" max="2" width="59.125" style="944" customWidth="1"/>
    <col min="3" max="7" width="20.625" style="923" customWidth="1"/>
    <col min="8" max="11" width="20.625" style="924" customWidth="1"/>
    <col min="12" max="12" width="17.625" style="924" customWidth="1"/>
    <col min="13" max="13" width="59.125" style="880" customWidth="1"/>
    <col min="14" max="22" width="32.875" style="880" customWidth="1"/>
    <col min="23" max="24" width="17.625" style="880" customWidth="1"/>
    <col min="25" max="16384" width="9" style="880"/>
  </cols>
  <sheetData>
    <row r="1" spans="1:26" ht="48.75" customHeight="1">
      <c r="A1" s="877" t="s">
        <v>521</v>
      </c>
      <c r="B1" s="877"/>
      <c r="C1" s="878"/>
      <c r="D1" s="878"/>
      <c r="E1" s="879"/>
      <c r="F1" s="879"/>
      <c r="G1" s="879"/>
      <c r="H1" s="879"/>
      <c r="I1" s="880"/>
      <c r="J1" s="880"/>
      <c r="K1" s="880"/>
      <c r="L1" s="880"/>
    </row>
    <row r="2" spans="1:26" ht="25.5">
      <c r="B2" s="880"/>
      <c r="C2" s="880"/>
      <c r="D2" s="880"/>
      <c r="E2" s="881"/>
      <c r="F2" s="881"/>
      <c r="G2" s="882"/>
      <c r="H2" s="883"/>
      <c r="I2" s="884"/>
      <c r="J2" s="884"/>
      <c r="K2" s="885" t="s">
        <v>508</v>
      </c>
      <c r="L2" s="880"/>
      <c r="M2" s="1099"/>
      <c r="N2" s="1099"/>
      <c r="O2" s="1099"/>
      <c r="P2" s="1099"/>
      <c r="V2" s="1503" t="s">
        <v>508</v>
      </c>
    </row>
    <row r="3" spans="1:26" s="886" customFormat="1" ht="49.5" customHeight="1">
      <c r="B3" s="887"/>
      <c r="C3" s="1682" t="s">
        <v>19</v>
      </c>
      <c r="D3" s="1683"/>
      <c r="E3" s="1685"/>
      <c r="F3" s="1669" t="s">
        <v>626</v>
      </c>
      <c r="G3" s="1670"/>
      <c r="H3" s="1671"/>
      <c r="I3" s="1682" t="s">
        <v>30</v>
      </c>
      <c r="J3" s="1683"/>
      <c r="K3" s="1685"/>
      <c r="L3" s="888"/>
      <c r="M3" s="57"/>
      <c r="N3" s="1690" t="s">
        <v>19</v>
      </c>
      <c r="O3" s="1691"/>
      <c r="P3" s="1692"/>
      <c r="Q3" s="1690" t="s">
        <v>660</v>
      </c>
      <c r="R3" s="1691"/>
      <c r="S3" s="1692"/>
      <c r="T3" s="1690" t="s">
        <v>30</v>
      </c>
      <c r="U3" s="1691"/>
      <c r="V3" s="1692"/>
    </row>
    <row r="4" spans="1:26" s="889" customFormat="1" ht="42" customHeight="1">
      <c r="B4" s="890"/>
      <c r="C4" s="1658" t="s">
        <v>544</v>
      </c>
      <c r="D4" s="1660" t="s">
        <v>587</v>
      </c>
      <c r="E4" s="1686" t="s">
        <v>605</v>
      </c>
      <c r="F4" s="1658" t="s">
        <v>544</v>
      </c>
      <c r="G4" s="1662" t="s">
        <v>587</v>
      </c>
      <c r="H4" s="1664" t="s">
        <v>605</v>
      </c>
      <c r="I4" s="1658" t="s">
        <v>544</v>
      </c>
      <c r="J4" s="1662" t="s">
        <v>587</v>
      </c>
      <c r="K4" s="1664" t="s">
        <v>605</v>
      </c>
      <c r="L4" s="1672"/>
      <c r="M4" s="890"/>
      <c r="N4" s="1633" t="s">
        <v>640</v>
      </c>
      <c r="O4" s="1633" t="s">
        <v>678</v>
      </c>
      <c r="P4" s="1633" t="s">
        <v>697</v>
      </c>
      <c r="Q4" s="1633" t="s">
        <v>640</v>
      </c>
      <c r="R4" s="1633" t="s">
        <v>678</v>
      </c>
      <c r="S4" s="1633" t="s">
        <v>697</v>
      </c>
      <c r="T4" s="1633" t="s">
        <v>640</v>
      </c>
      <c r="U4" s="1633" t="s">
        <v>678</v>
      </c>
      <c r="V4" s="1688" t="s">
        <v>690</v>
      </c>
    </row>
    <row r="5" spans="1:26" s="891" customFormat="1" ht="42" customHeight="1">
      <c r="B5" s="892"/>
      <c r="C5" s="1659"/>
      <c r="D5" s="1661"/>
      <c r="E5" s="1687"/>
      <c r="F5" s="1659"/>
      <c r="G5" s="1663"/>
      <c r="H5" s="1665"/>
      <c r="I5" s="1659"/>
      <c r="J5" s="1663"/>
      <c r="K5" s="1665"/>
      <c r="L5" s="1672"/>
      <c r="M5" s="892"/>
      <c r="N5" s="1693"/>
      <c r="O5" s="1693"/>
      <c r="P5" s="1693"/>
      <c r="Q5" s="1693"/>
      <c r="R5" s="1693"/>
      <c r="S5" s="1693"/>
      <c r="T5" s="1693"/>
      <c r="U5" s="1693"/>
      <c r="V5" s="1689"/>
    </row>
    <row r="6" spans="1:26" s="893" customFormat="1" ht="43.5" customHeight="1">
      <c r="B6" s="894" t="s">
        <v>514</v>
      </c>
      <c r="C6" s="895">
        <v>42.3</v>
      </c>
      <c r="D6" s="896">
        <v>41.2</v>
      </c>
      <c r="E6" s="897">
        <v>34.299999999999997</v>
      </c>
      <c r="F6" s="895">
        <v>6.4</v>
      </c>
      <c r="G6" s="898">
        <v>2.4</v>
      </c>
      <c r="H6" s="899">
        <v>1.2</v>
      </c>
      <c r="I6" s="895">
        <v>167.8</v>
      </c>
      <c r="J6" s="898">
        <v>180.5</v>
      </c>
      <c r="K6" s="899">
        <v>164.2</v>
      </c>
      <c r="L6" s="900"/>
      <c r="M6" s="909" t="s">
        <v>560</v>
      </c>
      <c r="N6" s="1115">
        <v>45.6</v>
      </c>
      <c r="O6" s="1115">
        <v>55.4</v>
      </c>
      <c r="P6" s="1115">
        <v>60.2</v>
      </c>
      <c r="Q6" s="1115">
        <v>7.1</v>
      </c>
      <c r="R6" s="1116">
        <v>6</v>
      </c>
      <c r="S6" s="1116">
        <v>2.2999999999999998</v>
      </c>
      <c r="T6" s="1116">
        <v>191.8</v>
      </c>
      <c r="U6" s="1116">
        <v>182.7</v>
      </c>
      <c r="V6" s="1116">
        <v>290.7</v>
      </c>
    </row>
    <row r="7" spans="1:26" s="893" customFormat="1" ht="43.5" customHeight="1">
      <c r="B7" s="901" t="s">
        <v>548</v>
      </c>
      <c r="C7" s="902">
        <v>15.5</v>
      </c>
      <c r="D7" s="903">
        <v>15.7</v>
      </c>
      <c r="E7" s="904">
        <v>13.6</v>
      </c>
      <c r="F7" s="902">
        <v>4</v>
      </c>
      <c r="G7" s="905">
        <v>1.8</v>
      </c>
      <c r="H7" s="906">
        <v>1.8</v>
      </c>
      <c r="I7" s="902">
        <v>130.19999999999999</v>
      </c>
      <c r="J7" s="905">
        <v>135.1</v>
      </c>
      <c r="K7" s="906">
        <v>169.2</v>
      </c>
      <c r="L7" s="900"/>
      <c r="M7" s="901" t="s">
        <v>547</v>
      </c>
      <c r="N7" s="1117">
        <v>16.2</v>
      </c>
      <c r="O7" s="1117">
        <v>18.899999999999999</v>
      </c>
      <c r="P7" s="1117">
        <v>19.3</v>
      </c>
      <c r="Q7" s="1117">
        <v>4.7</v>
      </c>
      <c r="R7" s="1118">
        <v>7</v>
      </c>
      <c r="S7" s="1118">
        <v>4.3</v>
      </c>
      <c r="T7" s="1118">
        <v>218</v>
      </c>
      <c r="U7" s="1118">
        <v>201.4</v>
      </c>
      <c r="V7" s="1118">
        <v>204.3</v>
      </c>
    </row>
    <row r="8" spans="1:26" s="893" customFormat="1" ht="43.5" customHeight="1">
      <c r="B8" s="901" t="s">
        <v>550</v>
      </c>
      <c r="C8" s="902">
        <v>13.6</v>
      </c>
      <c r="D8" s="903">
        <v>14.7</v>
      </c>
      <c r="E8" s="904">
        <v>13.4</v>
      </c>
      <c r="F8" s="902">
        <v>2.8</v>
      </c>
      <c r="G8" s="905">
        <v>4.5999999999999996</v>
      </c>
      <c r="H8" s="906">
        <v>4</v>
      </c>
      <c r="I8" s="902">
        <v>121.5</v>
      </c>
      <c r="J8" s="905">
        <v>123.9</v>
      </c>
      <c r="K8" s="906">
        <v>135</v>
      </c>
      <c r="L8" s="900"/>
      <c r="M8" s="901" t="s">
        <v>672</v>
      </c>
      <c r="N8" s="1117">
        <v>19</v>
      </c>
      <c r="O8" s="1117">
        <v>28.2</v>
      </c>
      <c r="P8" s="1117">
        <v>33.4</v>
      </c>
      <c r="Q8" s="1117">
        <v>6.6</v>
      </c>
      <c r="R8" s="1118">
        <v>7.6</v>
      </c>
      <c r="S8" s="1118">
        <v>15.9</v>
      </c>
      <c r="T8" s="1118">
        <v>421.1</v>
      </c>
      <c r="U8" s="1118">
        <v>516.5</v>
      </c>
      <c r="V8" s="1118">
        <v>547.6</v>
      </c>
    </row>
    <row r="9" spans="1:26" s="893" customFormat="1" ht="43.5" customHeight="1">
      <c r="B9" s="901" t="s">
        <v>555</v>
      </c>
      <c r="C9" s="902">
        <v>18.7</v>
      </c>
      <c r="D9" s="903">
        <v>25.7</v>
      </c>
      <c r="E9" s="904">
        <v>17.8</v>
      </c>
      <c r="F9" s="902">
        <v>5.8</v>
      </c>
      <c r="G9" s="905">
        <v>9.6</v>
      </c>
      <c r="H9" s="906">
        <v>3.6</v>
      </c>
      <c r="I9" s="902">
        <v>284.5</v>
      </c>
      <c r="J9" s="905">
        <v>263.2</v>
      </c>
      <c r="K9" s="906">
        <v>269.8</v>
      </c>
      <c r="L9" s="900"/>
      <c r="M9" s="901" t="s">
        <v>673</v>
      </c>
      <c r="N9" s="1117">
        <v>60</v>
      </c>
      <c r="O9" s="1117">
        <v>83.4</v>
      </c>
      <c r="P9" s="1117">
        <v>48.3</v>
      </c>
      <c r="Q9" s="1117">
        <v>34.1</v>
      </c>
      <c r="R9" s="1118">
        <v>62.7</v>
      </c>
      <c r="S9" s="1118">
        <v>43.5</v>
      </c>
      <c r="T9" s="1118">
        <v>511.5</v>
      </c>
      <c r="U9" s="1118">
        <v>531.9</v>
      </c>
      <c r="V9" s="1118">
        <v>533.4</v>
      </c>
    </row>
    <row r="10" spans="1:26" s="893" customFormat="1" ht="43.5" customHeight="1">
      <c r="B10" s="901" t="s">
        <v>552</v>
      </c>
      <c r="C10" s="902">
        <v>37.6</v>
      </c>
      <c r="D10" s="903">
        <v>20.399999999999999</v>
      </c>
      <c r="E10" s="904">
        <v>12.4</v>
      </c>
      <c r="F10" s="902">
        <v>30.5</v>
      </c>
      <c r="G10" s="905">
        <v>20.100000000000001</v>
      </c>
      <c r="H10" s="906">
        <v>-1.7</v>
      </c>
      <c r="I10" s="902">
        <v>464.6</v>
      </c>
      <c r="J10" s="905">
        <v>443.1</v>
      </c>
      <c r="K10" s="906">
        <v>473.9</v>
      </c>
      <c r="L10" s="900"/>
      <c r="M10" s="901" t="s">
        <v>674</v>
      </c>
      <c r="N10" s="1117">
        <v>50.7</v>
      </c>
      <c r="O10" s="1117">
        <v>62.5</v>
      </c>
      <c r="P10" s="1117">
        <v>59.7</v>
      </c>
      <c r="Q10" s="1117">
        <v>12.6</v>
      </c>
      <c r="R10" s="1118">
        <v>18.600000000000001</v>
      </c>
      <c r="S10" s="1118">
        <v>14.8</v>
      </c>
      <c r="T10" s="1118">
        <v>320.5</v>
      </c>
      <c r="U10" s="1118">
        <v>322.2</v>
      </c>
      <c r="V10" s="1118">
        <v>324.89999999999998</v>
      </c>
    </row>
    <row r="11" spans="1:26" s="893" customFormat="1" ht="49.35" customHeight="1">
      <c r="B11" s="901" t="s">
        <v>517</v>
      </c>
      <c r="C11" s="902">
        <v>46.4</v>
      </c>
      <c r="D11" s="903">
        <v>43.2</v>
      </c>
      <c r="E11" s="904">
        <v>37.299999999999997</v>
      </c>
      <c r="F11" s="902">
        <v>9</v>
      </c>
      <c r="G11" s="905">
        <v>9.3000000000000007</v>
      </c>
      <c r="H11" s="906">
        <v>5.8</v>
      </c>
      <c r="I11" s="902">
        <v>298.60000000000002</v>
      </c>
      <c r="J11" s="905">
        <v>269</v>
      </c>
      <c r="K11" s="906">
        <v>272.3</v>
      </c>
      <c r="L11" s="900"/>
      <c r="M11" s="1144" t="s">
        <v>675</v>
      </c>
      <c r="N11" s="1117">
        <v>30.1</v>
      </c>
      <c r="O11" s="1117">
        <v>29.4</v>
      </c>
      <c r="P11" s="1117">
        <v>34.1</v>
      </c>
      <c r="Q11" s="1117">
        <v>6.4</v>
      </c>
      <c r="R11" s="1118">
        <v>6.3</v>
      </c>
      <c r="S11" s="1118">
        <v>7.5</v>
      </c>
      <c r="T11" s="1118">
        <v>238.9</v>
      </c>
      <c r="U11" s="1118">
        <v>238.9</v>
      </c>
      <c r="V11" s="1118">
        <v>258.3</v>
      </c>
    </row>
    <row r="12" spans="1:26" s="893" customFormat="1" ht="43.5" customHeight="1">
      <c r="B12" s="901" t="s">
        <v>535</v>
      </c>
      <c r="C12" s="902">
        <v>16.399999999999999</v>
      </c>
      <c r="D12" s="903">
        <v>14.2</v>
      </c>
      <c r="E12" s="904">
        <v>18.8</v>
      </c>
      <c r="F12" s="902">
        <v>2.2999999999999998</v>
      </c>
      <c r="G12" s="905">
        <v>1.4</v>
      </c>
      <c r="H12" s="906">
        <v>5.0999999999999996</v>
      </c>
      <c r="I12" s="902">
        <v>125.1</v>
      </c>
      <c r="J12" s="905">
        <v>128.9</v>
      </c>
      <c r="K12" s="906">
        <v>133.9</v>
      </c>
      <c r="L12" s="900"/>
      <c r="M12" s="1144" t="s">
        <v>676</v>
      </c>
      <c r="N12" s="1119">
        <v>32.5</v>
      </c>
      <c r="O12" s="1119">
        <v>45.1</v>
      </c>
      <c r="P12" s="1119">
        <v>57.3</v>
      </c>
      <c r="Q12" s="1119">
        <v>5</v>
      </c>
      <c r="R12" s="1120">
        <v>6.8</v>
      </c>
      <c r="S12" s="1120">
        <v>13.1</v>
      </c>
      <c r="T12" s="1120">
        <v>427.1</v>
      </c>
      <c r="U12" s="1120">
        <v>419.9</v>
      </c>
      <c r="V12" s="1120">
        <v>533.6</v>
      </c>
    </row>
    <row r="13" spans="1:26" s="893" customFormat="1" ht="43.5" customHeight="1">
      <c r="B13" s="704" t="s">
        <v>557</v>
      </c>
      <c r="C13" s="835">
        <v>38.700000000000003</v>
      </c>
      <c r="D13" s="876">
        <v>35.5</v>
      </c>
      <c r="E13" s="907">
        <v>31.8</v>
      </c>
      <c r="F13" s="835">
        <v>5.7</v>
      </c>
      <c r="G13" s="908">
        <v>6</v>
      </c>
      <c r="H13" s="836">
        <v>4.5</v>
      </c>
      <c r="I13" s="835">
        <v>395.7</v>
      </c>
      <c r="J13" s="908">
        <v>370.3</v>
      </c>
      <c r="K13" s="836">
        <v>366</v>
      </c>
      <c r="L13" s="900"/>
      <c r="M13" s="901" t="s">
        <v>3</v>
      </c>
      <c r="N13" s="1119">
        <v>19.3</v>
      </c>
      <c r="O13" s="1119">
        <v>14.9</v>
      </c>
      <c r="P13" s="1119">
        <v>14.3</v>
      </c>
      <c r="Q13" s="1119">
        <v>0.84399999999999997</v>
      </c>
      <c r="R13" s="1120">
        <v>1.5</v>
      </c>
      <c r="S13" s="1120">
        <v>-0.6</v>
      </c>
      <c r="T13" s="1120">
        <v>335.6</v>
      </c>
      <c r="U13" s="1120">
        <v>282.3</v>
      </c>
      <c r="V13" s="1120">
        <v>299.5</v>
      </c>
    </row>
    <row r="14" spans="1:26" s="893" customFormat="1" ht="43.5" customHeight="1" thickBot="1">
      <c r="B14" s="704" t="s">
        <v>559</v>
      </c>
      <c r="C14" s="835">
        <v>7</v>
      </c>
      <c r="D14" s="876">
        <v>6</v>
      </c>
      <c r="E14" s="907">
        <v>6</v>
      </c>
      <c r="F14" s="835">
        <v>1.1000000000000001</v>
      </c>
      <c r="G14" s="908">
        <v>1.5</v>
      </c>
      <c r="H14" s="836">
        <v>1.1000000000000001</v>
      </c>
      <c r="I14" s="835">
        <v>72.5</v>
      </c>
      <c r="J14" s="908">
        <v>77.2</v>
      </c>
      <c r="K14" s="836">
        <v>71.3</v>
      </c>
      <c r="L14" s="900"/>
      <c r="M14" s="909" t="s">
        <v>4</v>
      </c>
      <c r="N14" s="1121">
        <v>-2.1</v>
      </c>
      <c r="O14" s="1240">
        <v>-0.3</v>
      </c>
      <c r="P14" s="1240">
        <v>-0.6</v>
      </c>
      <c r="Q14" s="1240">
        <v>5</v>
      </c>
      <c r="R14" s="1241">
        <v>-5.3</v>
      </c>
      <c r="S14" s="1241">
        <v>0</v>
      </c>
      <c r="T14" s="1241">
        <v>-2.9</v>
      </c>
      <c r="U14" s="1241">
        <v>-34.799999999999997</v>
      </c>
      <c r="V14" s="1241">
        <v>-105.4</v>
      </c>
    </row>
    <row r="15" spans="1:26" s="893" customFormat="1" ht="43.5" customHeight="1" thickTop="1">
      <c r="B15" s="901" t="s">
        <v>3</v>
      </c>
      <c r="C15" s="902">
        <v>5.4</v>
      </c>
      <c r="D15" s="903">
        <v>5.5</v>
      </c>
      <c r="E15" s="904">
        <v>4.5999999999999996</v>
      </c>
      <c r="F15" s="902">
        <v>0.4</v>
      </c>
      <c r="G15" s="905">
        <v>-0.6</v>
      </c>
      <c r="H15" s="906">
        <v>0.68600000000000005</v>
      </c>
      <c r="I15" s="902">
        <v>144.70999999999998</v>
      </c>
      <c r="J15" s="905">
        <v>201.6</v>
      </c>
      <c r="K15" s="906">
        <v>208.7</v>
      </c>
      <c r="L15" s="900"/>
      <c r="M15" s="915" t="s">
        <v>5</v>
      </c>
      <c r="N15" s="1122">
        <v>271.3</v>
      </c>
      <c r="O15" s="319">
        <v>337.5</v>
      </c>
      <c r="P15" s="319">
        <v>326</v>
      </c>
      <c r="Q15" s="319">
        <v>82.3</v>
      </c>
      <c r="R15" s="319">
        <v>111.2</v>
      </c>
      <c r="S15" s="170">
        <v>100.8</v>
      </c>
      <c r="T15" s="170">
        <v>2661.7</v>
      </c>
      <c r="U15" s="319">
        <v>2660.8</v>
      </c>
      <c r="V15" s="170">
        <v>2886.8</v>
      </c>
    </row>
    <row r="16" spans="1:26" s="893" customFormat="1" ht="43.5" customHeight="1" thickBot="1">
      <c r="B16" s="909" t="s">
        <v>4</v>
      </c>
      <c r="C16" s="910">
        <v>-0.6</v>
      </c>
      <c r="D16" s="911">
        <v>-1.6</v>
      </c>
      <c r="E16" s="912">
        <v>-1.9</v>
      </c>
      <c r="F16" s="910">
        <v>2.4</v>
      </c>
      <c r="G16" s="913">
        <v>4.7</v>
      </c>
      <c r="H16" s="914">
        <v>0.92300000000000004</v>
      </c>
      <c r="I16" s="910">
        <v>91.881</v>
      </c>
      <c r="J16" s="913">
        <v>37.5</v>
      </c>
      <c r="K16" s="914">
        <v>35.799999999999997</v>
      </c>
      <c r="L16" s="900"/>
      <c r="M16" s="1694" t="s">
        <v>698</v>
      </c>
      <c r="N16" s="1694"/>
      <c r="O16" s="1694"/>
      <c r="P16" s="1694"/>
      <c r="Q16" s="1694"/>
      <c r="R16" s="1694"/>
      <c r="S16" s="1694"/>
      <c r="T16" s="1694"/>
      <c r="U16" s="1694"/>
      <c r="V16" s="1694"/>
      <c r="W16" s="1292"/>
      <c r="X16" s="1292"/>
      <c r="Y16" s="1292"/>
      <c r="Z16" s="1292"/>
    </row>
    <row r="17" spans="1:27" s="893" customFormat="1" ht="43.5" customHeight="1" thickTop="1">
      <c r="B17" s="915" t="s">
        <v>5</v>
      </c>
      <c r="C17" s="916">
        <v>241</v>
      </c>
      <c r="D17" s="917">
        <v>220.5</v>
      </c>
      <c r="E17" s="918">
        <v>188.1</v>
      </c>
      <c r="F17" s="916">
        <v>70.400000000000006</v>
      </c>
      <c r="G17" s="919">
        <v>60.8</v>
      </c>
      <c r="H17" s="920">
        <v>27</v>
      </c>
      <c r="I17" s="916">
        <v>2297.0590000000002</v>
      </c>
      <c r="J17" s="919">
        <v>2230.3000000000002</v>
      </c>
      <c r="K17" s="920">
        <v>2300.1</v>
      </c>
      <c r="L17" s="900"/>
      <c r="M17" s="1695"/>
      <c r="N17" s="1695"/>
      <c r="O17" s="1695"/>
      <c r="P17" s="1695"/>
      <c r="Q17" s="1695"/>
      <c r="R17" s="1695"/>
      <c r="S17" s="1695"/>
      <c r="T17" s="1695"/>
      <c r="U17" s="1695"/>
      <c r="V17" s="1695"/>
      <c r="W17" s="1292"/>
      <c r="X17" s="1292"/>
      <c r="Y17" s="1292"/>
      <c r="Z17" s="1292"/>
    </row>
    <row r="18" spans="1:27" s="893" customFormat="1" ht="91.5" customHeight="1">
      <c r="B18" s="1667" t="s">
        <v>628</v>
      </c>
      <c r="C18" s="1667"/>
      <c r="D18" s="1667"/>
      <c r="E18" s="1667"/>
      <c r="F18" s="1667"/>
      <c r="G18" s="1667"/>
      <c r="H18" s="1667"/>
      <c r="I18" s="1667"/>
      <c r="J18" s="1667"/>
      <c r="K18" s="1667"/>
      <c r="L18" s="900"/>
      <c r="M18" s="1695"/>
      <c r="N18" s="1695"/>
      <c r="O18" s="1695"/>
      <c r="P18" s="1695"/>
      <c r="Q18" s="1695"/>
      <c r="R18" s="1695"/>
      <c r="S18" s="1695"/>
      <c r="T18" s="1695"/>
      <c r="U18" s="1695"/>
      <c r="V18" s="1695"/>
      <c r="W18" s="1292"/>
      <c r="X18" s="1292"/>
      <c r="Y18" s="1292"/>
      <c r="Z18" s="1292"/>
      <c r="AA18" s="900"/>
    </row>
    <row r="19" spans="1:27" ht="48.75" customHeight="1">
      <c r="A19" s="877" t="s">
        <v>522</v>
      </c>
      <c r="B19" s="877"/>
      <c r="C19" s="878"/>
      <c r="D19" s="878"/>
      <c r="E19" s="879"/>
      <c r="F19" s="879"/>
      <c r="G19" s="879"/>
      <c r="H19" s="879"/>
      <c r="I19" s="880"/>
      <c r="J19" s="880"/>
      <c r="K19" s="880"/>
      <c r="L19" s="880"/>
      <c r="M19" s="1695"/>
      <c r="N19" s="1695"/>
      <c r="O19" s="1695"/>
      <c r="P19" s="1695"/>
      <c r="Q19" s="1695"/>
      <c r="R19" s="1695"/>
      <c r="S19" s="1695"/>
      <c r="T19" s="1695"/>
      <c r="U19" s="1695"/>
      <c r="V19" s="1695"/>
    </row>
    <row r="20" spans="1:27" ht="30">
      <c r="B20" s="922"/>
      <c r="E20" s="879"/>
      <c r="F20" s="879"/>
      <c r="G20" s="924"/>
      <c r="H20" s="881"/>
      <c r="J20" s="881"/>
      <c r="K20" s="881" t="s">
        <v>508</v>
      </c>
      <c r="L20" s="880"/>
      <c r="M20" s="1695"/>
      <c r="N20" s="1695"/>
      <c r="O20" s="1695"/>
      <c r="P20" s="1695"/>
      <c r="Q20" s="1695"/>
      <c r="R20" s="1695"/>
      <c r="S20" s="1695"/>
      <c r="T20" s="1695"/>
      <c r="U20" s="1695"/>
      <c r="V20" s="1695"/>
    </row>
    <row r="21" spans="1:27" s="886" customFormat="1" ht="49.5" customHeight="1">
      <c r="B21" s="887"/>
      <c r="C21" s="1682" t="s">
        <v>19</v>
      </c>
      <c r="D21" s="1683"/>
      <c r="E21" s="1683"/>
      <c r="F21" s="1684" t="s">
        <v>626</v>
      </c>
      <c r="G21" s="1680"/>
      <c r="H21" s="1681"/>
      <c r="I21" s="1679" t="s">
        <v>30</v>
      </c>
      <c r="J21" s="1680"/>
      <c r="K21" s="1681"/>
      <c r="M21" s="1695"/>
      <c r="N21" s="1695"/>
      <c r="O21" s="1695"/>
      <c r="P21" s="1695"/>
      <c r="Q21" s="1695"/>
      <c r="R21" s="1695"/>
      <c r="S21" s="1695"/>
      <c r="T21" s="1695"/>
      <c r="U21" s="1695"/>
      <c r="V21" s="1695"/>
    </row>
    <row r="22" spans="1:27" s="889" customFormat="1" ht="61.5" customHeight="1">
      <c r="B22" s="890"/>
      <c r="C22" s="1662" t="s">
        <v>534</v>
      </c>
      <c r="D22" s="1662" t="s">
        <v>530</v>
      </c>
      <c r="E22" s="1662" t="s">
        <v>536</v>
      </c>
      <c r="F22" s="1677" t="s">
        <v>534</v>
      </c>
      <c r="G22" s="1662" t="s">
        <v>530</v>
      </c>
      <c r="H22" s="1664" t="s">
        <v>536</v>
      </c>
      <c r="I22" s="1672" t="s">
        <v>506</v>
      </c>
      <c r="J22" s="1674" t="s">
        <v>530</v>
      </c>
      <c r="K22" s="1675" t="s">
        <v>536</v>
      </c>
      <c r="M22" s="886"/>
      <c r="N22" s="886"/>
      <c r="O22" s="886"/>
      <c r="P22" s="886"/>
      <c r="Q22" s="886"/>
      <c r="R22" s="886"/>
      <c r="S22" s="886"/>
      <c r="T22" s="886"/>
    </row>
    <row r="23" spans="1:27" s="891" customFormat="1" ht="61.5" customHeight="1">
      <c r="B23" s="892"/>
      <c r="C23" s="1663"/>
      <c r="D23" s="1663"/>
      <c r="E23" s="1663"/>
      <c r="F23" s="1678"/>
      <c r="G23" s="1663"/>
      <c r="H23" s="1665"/>
      <c r="I23" s="1673"/>
      <c r="J23" s="1663"/>
      <c r="K23" s="1676"/>
      <c r="M23" s="889"/>
      <c r="N23" s="889"/>
      <c r="O23" s="889"/>
      <c r="P23" s="889"/>
      <c r="Q23" s="889"/>
      <c r="R23" s="889"/>
      <c r="S23" s="889"/>
      <c r="T23" s="889"/>
    </row>
    <row r="24" spans="1:27" s="893" customFormat="1" ht="49.5" customHeight="1">
      <c r="B24" s="894" t="s">
        <v>514</v>
      </c>
      <c r="C24" s="898">
        <v>25.1</v>
      </c>
      <c r="D24" s="898">
        <v>24.8</v>
      </c>
      <c r="E24" s="925">
        <v>35.299999999999997</v>
      </c>
      <c r="F24" s="926">
        <v>5.9</v>
      </c>
      <c r="G24" s="898">
        <v>3.6</v>
      </c>
      <c r="H24" s="925">
        <v>6.5</v>
      </c>
      <c r="I24" s="926">
        <v>132</v>
      </c>
      <c r="J24" s="898">
        <v>142.6</v>
      </c>
      <c r="K24" s="925">
        <v>182.2</v>
      </c>
      <c r="M24" s="891"/>
      <c r="N24" s="891"/>
      <c r="O24" s="891"/>
      <c r="P24" s="891"/>
      <c r="Q24" s="891"/>
      <c r="R24" s="891"/>
      <c r="S24" s="891"/>
      <c r="T24" s="891"/>
    </row>
    <row r="25" spans="1:27" s="893" customFormat="1" ht="49.5" customHeight="1">
      <c r="B25" s="901" t="s">
        <v>515</v>
      </c>
      <c r="C25" s="905">
        <v>26.3</v>
      </c>
      <c r="D25" s="905">
        <v>31.1</v>
      </c>
      <c r="E25" s="928">
        <v>24.9</v>
      </c>
      <c r="F25" s="929">
        <v>3.1</v>
      </c>
      <c r="G25" s="905">
        <v>9.9</v>
      </c>
      <c r="H25" s="928">
        <v>4.5</v>
      </c>
      <c r="I25" s="929">
        <v>164.2</v>
      </c>
      <c r="J25" s="905">
        <v>162.19999999999999</v>
      </c>
      <c r="K25" s="928">
        <v>197.3</v>
      </c>
    </row>
    <row r="26" spans="1:27" s="893" customFormat="1" ht="49.5" customHeight="1">
      <c r="B26" s="901" t="s">
        <v>539</v>
      </c>
      <c r="C26" s="905">
        <v>17.7</v>
      </c>
      <c r="D26" s="905">
        <v>18</v>
      </c>
      <c r="E26" s="928">
        <v>25.9</v>
      </c>
      <c r="F26" s="929">
        <v>2.2000000000000002</v>
      </c>
      <c r="G26" s="905">
        <v>4.2</v>
      </c>
      <c r="H26" s="928">
        <v>7</v>
      </c>
      <c r="I26" s="929">
        <v>164.5</v>
      </c>
      <c r="J26" s="905">
        <v>197.1</v>
      </c>
      <c r="K26" s="928">
        <v>250.2</v>
      </c>
    </row>
    <row r="27" spans="1:27" s="893" customFormat="1" ht="49.5" customHeight="1">
      <c r="B27" s="901" t="s">
        <v>540</v>
      </c>
      <c r="C27" s="905">
        <v>2.4</v>
      </c>
      <c r="D27" s="905">
        <v>1.9</v>
      </c>
      <c r="E27" s="928">
        <v>4</v>
      </c>
      <c r="F27" s="929">
        <v>-6.9</v>
      </c>
      <c r="G27" s="905">
        <v>-0.6</v>
      </c>
      <c r="H27" s="928">
        <v>-8.5</v>
      </c>
      <c r="I27" s="929">
        <v>140</v>
      </c>
      <c r="J27" s="905">
        <v>137.30000000000001</v>
      </c>
      <c r="K27" s="928">
        <v>114</v>
      </c>
    </row>
    <row r="28" spans="1:27" s="893" customFormat="1" ht="49.5" customHeight="1">
      <c r="B28" s="901" t="s">
        <v>516</v>
      </c>
      <c r="C28" s="905">
        <v>9.1</v>
      </c>
      <c r="D28" s="905">
        <v>19.5</v>
      </c>
      <c r="E28" s="928">
        <v>29.5</v>
      </c>
      <c r="F28" s="929">
        <v>4.7</v>
      </c>
      <c r="G28" s="905">
        <v>10</v>
      </c>
      <c r="H28" s="928">
        <v>21.9</v>
      </c>
      <c r="I28" s="929">
        <v>390.5</v>
      </c>
      <c r="J28" s="905">
        <v>398.7</v>
      </c>
      <c r="K28" s="928">
        <v>411.9</v>
      </c>
    </row>
    <row r="29" spans="1:27" s="893" customFormat="1" ht="49.5" customHeight="1">
      <c r="B29" s="901" t="s">
        <v>517</v>
      </c>
      <c r="C29" s="905">
        <v>40.700000000000003</v>
      </c>
      <c r="D29" s="905">
        <v>37.4</v>
      </c>
      <c r="E29" s="928">
        <v>45</v>
      </c>
      <c r="F29" s="929">
        <v>9</v>
      </c>
      <c r="G29" s="905">
        <v>8.3000000000000007</v>
      </c>
      <c r="H29" s="928">
        <v>8.6999999999999993</v>
      </c>
      <c r="I29" s="929">
        <v>261.7</v>
      </c>
      <c r="J29" s="905">
        <v>292.60000000000002</v>
      </c>
      <c r="K29" s="928">
        <v>304.89999999999998</v>
      </c>
    </row>
    <row r="30" spans="1:27" s="893" customFormat="1" ht="49.5" customHeight="1">
      <c r="B30" s="901" t="s">
        <v>535</v>
      </c>
      <c r="C30" s="905">
        <v>18.100000000000001</v>
      </c>
      <c r="D30" s="905">
        <v>22</v>
      </c>
      <c r="E30" s="928">
        <v>19.399999999999999</v>
      </c>
      <c r="F30" s="929">
        <v>5</v>
      </c>
      <c r="G30" s="905">
        <v>-6.9</v>
      </c>
      <c r="H30" s="928">
        <v>4</v>
      </c>
      <c r="I30" s="929">
        <v>132.1</v>
      </c>
      <c r="J30" s="905">
        <v>130.5</v>
      </c>
      <c r="K30" s="928">
        <v>130.5</v>
      </c>
    </row>
    <row r="31" spans="1:27" s="893" customFormat="1" ht="49.5" customHeight="1">
      <c r="B31" s="704" t="s">
        <v>615</v>
      </c>
      <c r="C31" s="703">
        <v>32.4</v>
      </c>
      <c r="D31" s="703">
        <v>35.5</v>
      </c>
      <c r="E31" s="928">
        <v>35.200000000000003</v>
      </c>
      <c r="F31" s="710">
        <v>3.7</v>
      </c>
      <c r="G31" s="703">
        <v>7.3</v>
      </c>
      <c r="H31" s="928">
        <v>5.7</v>
      </c>
      <c r="I31" s="710">
        <v>287.60000000000002</v>
      </c>
      <c r="J31" s="703">
        <v>331.8</v>
      </c>
      <c r="K31" s="928">
        <v>422.3</v>
      </c>
    </row>
    <row r="32" spans="1:27" s="893" customFormat="1" ht="49.5" customHeight="1">
      <c r="B32" s="704" t="s">
        <v>559</v>
      </c>
      <c r="C32" s="703">
        <v>5</v>
      </c>
      <c r="D32" s="703">
        <v>7.1</v>
      </c>
      <c r="E32" s="928">
        <v>8.1999999999999993</v>
      </c>
      <c r="F32" s="710">
        <v>2.8</v>
      </c>
      <c r="G32" s="703">
        <v>1.3</v>
      </c>
      <c r="H32" s="928">
        <v>2.1</v>
      </c>
      <c r="I32" s="710">
        <v>63</v>
      </c>
      <c r="J32" s="703">
        <v>69.400000000000006</v>
      </c>
      <c r="K32" s="928">
        <v>72.5</v>
      </c>
    </row>
    <row r="33" spans="1:24" s="893" customFormat="1" ht="49.5" customHeight="1">
      <c r="B33" s="901" t="s">
        <v>3</v>
      </c>
      <c r="C33" s="905">
        <v>5.5</v>
      </c>
      <c r="D33" s="905">
        <v>4.5999999999999996</v>
      </c>
      <c r="E33" s="928">
        <v>6.3</v>
      </c>
      <c r="F33" s="929">
        <v>4.5999999999999996</v>
      </c>
      <c r="G33" s="905">
        <v>-1.6</v>
      </c>
      <c r="H33" s="928">
        <v>0.4</v>
      </c>
      <c r="I33" s="929">
        <v>142.30000000000001</v>
      </c>
      <c r="J33" s="905">
        <v>137.4</v>
      </c>
      <c r="K33" s="928">
        <v>144.9</v>
      </c>
    </row>
    <row r="34" spans="1:24" s="893" customFormat="1" ht="49.5" customHeight="1" thickBot="1">
      <c r="B34" s="909" t="s">
        <v>4</v>
      </c>
      <c r="C34" s="913">
        <v>-1.6</v>
      </c>
      <c r="D34" s="913">
        <v>-1.2</v>
      </c>
      <c r="E34" s="930">
        <v>-1.3</v>
      </c>
      <c r="F34" s="927">
        <v>2.4</v>
      </c>
      <c r="G34" s="913">
        <v>5.3</v>
      </c>
      <c r="H34" s="930">
        <v>4.5</v>
      </c>
      <c r="I34" s="927">
        <v>178.8</v>
      </c>
      <c r="J34" s="913">
        <v>138.9</v>
      </c>
      <c r="K34" s="930">
        <v>119.7</v>
      </c>
    </row>
    <row r="35" spans="1:24" s="893" customFormat="1" ht="49.5" customHeight="1" thickTop="1">
      <c r="B35" s="915" t="s">
        <v>5</v>
      </c>
      <c r="C35" s="919">
        <v>180.7</v>
      </c>
      <c r="D35" s="919">
        <v>200.7</v>
      </c>
      <c r="E35" s="931">
        <v>232.4</v>
      </c>
      <c r="F35" s="932">
        <v>36.5</v>
      </c>
      <c r="G35" s="919">
        <v>40.799999999999997</v>
      </c>
      <c r="H35" s="931">
        <v>56.8</v>
      </c>
      <c r="I35" s="932">
        <v>2056.6999999999998</v>
      </c>
      <c r="J35" s="919">
        <v>2138.5</v>
      </c>
      <c r="K35" s="931">
        <v>2350.4</v>
      </c>
    </row>
    <row r="36" spans="1:24" s="893" customFormat="1" ht="49.5" customHeight="1">
      <c r="B36" s="1667" t="s">
        <v>631</v>
      </c>
      <c r="C36" s="1667"/>
      <c r="D36" s="1667"/>
      <c r="E36" s="1668"/>
      <c r="F36" s="1668"/>
      <c r="G36" s="1668"/>
      <c r="H36" s="1668"/>
      <c r="U36" s="933"/>
      <c r="V36" s="1293"/>
      <c r="W36" s="933"/>
    </row>
    <row r="37" spans="1:24" s="934" customFormat="1" ht="49.5" customHeight="1">
      <c r="B37" s="1657" t="s">
        <v>614</v>
      </c>
      <c r="C37" s="1657"/>
      <c r="D37" s="1657"/>
      <c r="E37" s="1657"/>
      <c r="F37" s="1657"/>
      <c r="G37" s="1657"/>
      <c r="H37" s="1657"/>
      <c r="I37" s="1657"/>
      <c r="J37" s="1657"/>
      <c r="K37" s="1657"/>
      <c r="L37" s="933"/>
      <c r="M37" s="921"/>
      <c r="N37" s="921"/>
      <c r="O37" s="921"/>
      <c r="P37" s="921"/>
      <c r="Q37" s="900"/>
      <c r="R37" s="900"/>
      <c r="S37" s="900"/>
      <c r="T37" s="900"/>
      <c r="U37" s="933"/>
      <c r="V37" s="1293"/>
      <c r="W37" s="933"/>
      <c r="X37" s="935"/>
    </row>
    <row r="38" spans="1:24" ht="48.75" customHeight="1">
      <c r="A38" s="877" t="s">
        <v>642</v>
      </c>
      <c r="B38" s="877"/>
      <c r="C38" s="878"/>
      <c r="D38" s="878"/>
      <c r="E38" s="879"/>
      <c r="F38" s="879"/>
      <c r="G38" s="879"/>
      <c r="H38" s="879"/>
      <c r="I38" s="880"/>
      <c r="J38" s="880"/>
      <c r="K38" s="880"/>
      <c r="L38" s="880"/>
      <c r="M38" s="921"/>
      <c r="N38" s="921"/>
      <c r="O38" s="921"/>
      <c r="P38" s="921"/>
      <c r="Q38" s="900"/>
      <c r="R38" s="900"/>
      <c r="S38" s="900"/>
      <c r="T38" s="900"/>
      <c r="U38" s="935"/>
      <c r="V38" s="935"/>
      <c r="W38" s="935"/>
      <c r="X38" s="935"/>
    </row>
    <row r="39" spans="1:24" ht="30">
      <c r="B39" s="922"/>
      <c r="D39" s="924"/>
      <c r="E39" s="879"/>
      <c r="F39" s="879"/>
      <c r="G39" s="924"/>
      <c r="H39" s="881"/>
      <c r="I39" s="881"/>
      <c r="J39" s="881" t="s">
        <v>508</v>
      </c>
      <c r="L39" s="880"/>
    </row>
    <row r="40" spans="1:24" s="886" customFormat="1" ht="49.5" customHeight="1">
      <c r="B40" s="887"/>
      <c r="C40" s="1669" t="s">
        <v>626</v>
      </c>
      <c r="D40" s="1670"/>
      <c r="E40" s="1670"/>
      <c r="F40" s="1670"/>
      <c r="G40" s="1669" t="s">
        <v>30</v>
      </c>
      <c r="H40" s="1670"/>
      <c r="I40" s="1670"/>
      <c r="J40" s="1671"/>
      <c r="M40" s="880"/>
      <c r="N40" s="880"/>
      <c r="O40" s="880"/>
      <c r="P40" s="880"/>
      <c r="Q40" s="880"/>
      <c r="R40" s="880"/>
      <c r="S40" s="880"/>
      <c r="T40" s="880"/>
    </row>
    <row r="41" spans="1:24" s="889" customFormat="1" ht="61.5" customHeight="1">
      <c r="B41" s="890"/>
      <c r="C41" s="1658" t="s">
        <v>70</v>
      </c>
      <c r="D41" s="1660" t="s">
        <v>85</v>
      </c>
      <c r="E41" s="1660" t="s">
        <v>237</v>
      </c>
      <c r="F41" s="1662" t="s">
        <v>483</v>
      </c>
      <c r="G41" s="1658" t="s">
        <v>70</v>
      </c>
      <c r="H41" s="1660" t="s">
        <v>85</v>
      </c>
      <c r="I41" s="1660" t="s">
        <v>237</v>
      </c>
      <c r="J41" s="1664" t="s">
        <v>483</v>
      </c>
      <c r="M41" s="886"/>
      <c r="N41" s="886"/>
      <c r="O41" s="886"/>
      <c r="P41" s="886"/>
      <c r="Q41" s="886"/>
      <c r="R41" s="886"/>
      <c r="S41" s="886"/>
      <c r="T41" s="886"/>
    </row>
    <row r="42" spans="1:24" s="891" customFormat="1" ht="61.5" customHeight="1">
      <c r="B42" s="892"/>
      <c r="C42" s="1659"/>
      <c r="D42" s="1661"/>
      <c r="E42" s="1661"/>
      <c r="F42" s="1663"/>
      <c r="G42" s="1659"/>
      <c r="H42" s="1661"/>
      <c r="I42" s="1661"/>
      <c r="J42" s="1665"/>
      <c r="M42" s="889"/>
      <c r="N42" s="889"/>
      <c r="O42" s="889"/>
      <c r="P42" s="889"/>
      <c r="Q42" s="889"/>
      <c r="R42" s="889"/>
      <c r="S42" s="889"/>
      <c r="T42" s="889"/>
    </row>
    <row r="43" spans="1:24" s="893" customFormat="1" ht="49.5" customHeight="1">
      <c r="B43" s="909" t="s">
        <v>21</v>
      </c>
      <c r="C43" s="936">
        <v>6.3</v>
      </c>
      <c r="D43" s="937">
        <v>-0.8</v>
      </c>
      <c r="E43" s="937">
        <v>-2.2999999999999998</v>
      </c>
      <c r="F43" s="937">
        <v>10.3</v>
      </c>
      <c r="G43" s="936">
        <v>416.1</v>
      </c>
      <c r="H43" s="937">
        <v>399.8</v>
      </c>
      <c r="I43" s="937">
        <v>420.5</v>
      </c>
      <c r="J43" s="938">
        <v>460.5</v>
      </c>
      <c r="M43" s="891"/>
      <c r="N43" s="891"/>
      <c r="O43" s="891"/>
      <c r="P43" s="891"/>
      <c r="Q43" s="891"/>
      <c r="R43" s="891"/>
      <c r="S43" s="891"/>
      <c r="T43" s="891"/>
    </row>
    <row r="44" spans="1:24" s="893" customFormat="1" ht="49.5" customHeight="1">
      <c r="B44" s="901" t="s">
        <v>22</v>
      </c>
      <c r="C44" s="939">
        <v>25.1</v>
      </c>
      <c r="D44" s="905">
        <v>12.7</v>
      </c>
      <c r="E44" s="905">
        <v>9.3000000000000007</v>
      </c>
      <c r="F44" s="905">
        <v>0.8</v>
      </c>
      <c r="G44" s="939">
        <v>580.9</v>
      </c>
      <c r="H44" s="905">
        <v>559.70000000000005</v>
      </c>
      <c r="I44" s="905">
        <v>590.79999999999995</v>
      </c>
      <c r="J44" s="906">
        <v>623</v>
      </c>
    </row>
    <row r="45" spans="1:24" s="893" customFormat="1" ht="49.5" customHeight="1">
      <c r="B45" s="901" t="s">
        <v>23</v>
      </c>
      <c r="C45" s="939">
        <v>6.6</v>
      </c>
      <c r="D45" s="905">
        <v>3.2</v>
      </c>
      <c r="E45" s="905">
        <v>7.9</v>
      </c>
      <c r="F45" s="905">
        <v>6.3</v>
      </c>
      <c r="G45" s="939">
        <v>277.39999999999998</v>
      </c>
      <c r="H45" s="905">
        <v>274.60000000000002</v>
      </c>
      <c r="I45" s="905">
        <v>280.3</v>
      </c>
      <c r="J45" s="906">
        <v>290.10000000000002</v>
      </c>
    </row>
    <row r="46" spans="1:24" s="893" customFormat="1" ht="49.5" customHeight="1">
      <c r="B46" s="901" t="s">
        <v>2</v>
      </c>
      <c r="C46" s="939">
        <v>4.3</v>
      </c>
      <c r="D46" s="905">
        <v>7.4</v>
      </c>
      <c r="E46" s="905">
        <v>17.5</v>
      </c>
      <c r="F46" s="905">
        <v>6.8</v>
      </c>
      <c r="G46" s="939">
        <v>404.3</v>
      </c>
      <c r="H46" s="905">
        <v>420.5</v>
      </c>
      <c r="I46" s="905">
        <v>478.4</v>
      </c>
      <c r="J46" s="906">
        <v>491.3</v>
      </c>
    </row>
    <row r="47" spans="1:24" s="893" customFormat="1" ht="49.5" customHeight="1">
      <c r="B47" s="901" t="s">
        <v>3</v>
      </c>
      <c r="C47" s="939">
        <v>1</v>
      </c>
      <c r="D47" s="905">
        <v>0.8</v>
      </c>
      <c r="E47" s="905">
        <v>3.6</v>
      </c>
      <c r="F47" s="905">
        <v>8.6999999999999993</v>
      </c>
      <c r="G47" s="939">
        <v>254.4</v>
      </c>
      <c r="H47" s="905">
        <v>262</v>
      </c>
      <c r="I47" s="905">
        <v>235</v>
      </c>
      <c r="J47" s="906">
        <v>227.8</v>
      </c>
    </row>
    <row r="48" spans="1:24" s="893" customFormat="1" ht="49.5" customHeight="1" thickBot="1">
      <c r="B48" s="909" t="s">
        <v>4</v>
      </c>
      <c r="C48" s="940">
        <v>-44.3</v>
      </c>
      <c r="D48" s="913">
        <v>-9.9</v>
      </c>
      <c r="E48" s="913">
        <v>-8.8000000000000007</v>
      </c>
      <c r="F48" s="913">
        <v>0.2</v>
      </c>
      <c r="G48" s="941">
        <v>257.5</v>
      </c>
      <c r="H48" s="942">
        <v>233.5</v>
      </c>
      <c r="I48" s="913">
        <v>215.3</v>
      </c>
      <c r="J48" s="914">
        <v>204.7</v>
      </c>
    </row>
    <row r="49" spans="2:24" s="893" customFormat="1" ht="49.5" customHeight="1" thickTop="1">
      <c r="B49" s="915" t="s">
        <v>5</v>
      </c>
      <c r="C49" s="943">
        <v>-1</v>
      </c>
      <c r="D49" s="919">
        <v>13.4</v>
      </c>
      <c r="E49" s="919">
        <v>27.3</v>
      </c>
      <c r="F49" s="919">
        <v>33.1</v>
      </c>
      <c r="G49" s="943">
        <v>2190.6999999999998</v>
      </c>
      <c r="H49" s="919">
        <v>2150.1</v>
      </c>
      <c r="I49" s="919">
        <v>2220.1999999999998</v>
      </c>
      <c r="J49" s="920">
        <v>2297.4</v>
      </c>
    </row>
    <row r="50" spans="2:24" s="893" customFormat="1" ht="49.5" customHeight="1">
      <c r="B50" s="1666" t="s">
        <v>627</v>
      </c>
      <c r="C50" s="1666"/>
      <c r="D50" s="1666"/>
      <c r="E50" s="1666"/>
      <c r="F50" s="1666"/>
      <c r="G50" s="1666"/>
      <c r="H50" s="1666"/>
      <c r="I50" s="1666"/>
      <c r="J50" s="1666"/>
      <c r="K50" s="1666"/>
      <c r="L50" s="927"/>
    </row>
    <row r="51" spans="2:24" s="934" customFormat="1" ht="49.5" customHeight="1">
      <c r="B51" s="1657"/>
      <c r="C51" s="1657"/>
      <c r="D51" s="1657"/>
      <c r="E51" s="1657"/>
      <c r="F51" s="1657"/>
      <c r="G51" s="1657"/>
      <c r="H51" s="1657"/>
      <c r="I51" s="1657"/>
      <c r="J51" s="1657"/>
      <c r="K51" s="1657"/>
      <c r="L51" s="1657"/>
      <c r="M51" s="1657"/>
      <c r="N51" s="1657"/>
      <c r="O51" s="1657"/>
      <c r="P51" s="1657"/>
      <c r="Q51" s="1657"/>
      <c r="R51" s="1657"/>
      <c r="S51" s="1657"/>
      <c r="T51" s="1657"/>
      <c r="U51" s="1657"/>
      <c r="V51" s="1657"/>
      <c r="W51" s="1657"/>
      <c r="X51" s="1657"/>
    </row>
    <row r="52" spans="2:24" ht="28.5" customHeight="1">
      <c r="M52" s="900"/>
      <c r="N52" s="900"/>
      <c r="O52" s="900"/>
      <c r="P52" s="900"/>
      <c r="Q52" s="900"/>
      <c r="R52" s="900"/>
      <c r="S52" s="900"/>
      <c r="T52" s="900"/>
    </row>
    <row r="53" spans="2:24" ht="28.5" customHeight="1">
      <c r="M53" s="889"/>
      <c r="N53" s="889"/>
      <c r="O53" s="889"/>
      <c r="P53" s="889"/>
      <c r="Q53" s="889"/>
      <c r="R53" s="889"/>
      <c r="S53" s="889"/>
      <c r="T53" s="889"/>
    </row>
    <row r="54" spans="2:24" ht="28.5" customHeight="1">
      <c r="M54" s="889"/>
      <c r="N54" s="889"/>
      <c r="O54" s="889"/>
      <c r="P54" s="889"/>
      <c r="Q54" s="889"/>
      <c r="R54" s="889"/>
      <c r="S54" s="889"/>
      <c r="T54" s="889"/>
    </row>
    <row r="55" spans="2:24" ht="28.5" customHeight="1">
      <c r="M55" s="889"/>
      <c r="N55" s="889"/>
      <c r="O55" s="889"/>
      <c r="P55" s="889"/>
      <c r="Q55" s="889"/>
      <c r="R55" s="889"/>
      <c r="S55" s="889"/>
      <c r="T55" s="889"/>
    </row>
    <row r="56" spans="2:24" ht="28.5" customHeight="1">
      <c r="M56" s="889"/>
      <c r="N56" s="889"/>
      <c r="O56" s="889"/>
      <c r="P56" s="889"/>
      <c r="Q56" s="889"/>
      <c r="R56" s="889"/>
      <c r="S56" s="889"/>
      <c r="T56" s="889"/>
    </row>
    <row r="57" spans="2:24" ht="28.5" customHeight="1">
      <c r="M57" s="889"/>
      <c r="N57" s="889"/>
      <c r="O57" s="889"/>
      <c r="P57" s="889"/>
      <c r="Q57" s="889"/>
      <c r="R57" s="889"/>
      <c r="S57" s="889"/>
      <c r="T57" s="889"/>
    </row>
    <row r="58" spans="2:24" ht="28.5" customHeight="1">
      <c r="M58" s="889"/>
      <c r="N58" s="889"/>
      <c r="O58" s="889"/>
      <c r="P58" s="889"/>
      <c r="Q58" s="889"/>
      <c r="R58" s="889"/>
      <c r="S58" s="889"/>
      <c r="T58" s="889"/>
    </row>
    <row r="59" spans="2:24" ht="28.5" customHeight="1">
      <c r="M59" s="893"/>
      <c r="N59" s="893"/>
      <c r="O59" s="893"/>
      <c r="P59" s="893"/>
      <c r="Q59" s="893"/>
      <c r="R59" s="893"/>
      <c r="S59" s="893"/>
      <c r="T59" s="893"/>
    </row>
    <row r="60" spans="2:24" ht="28.5" customHeight="1">
      <c r="M60" s="893"/>
      <c r="N60" s="893"/>
      <c r="O60" s="893"/>
      <c r="P60" s="893"/>
      <c r="Q60" s="893"/>
      <c r="R60" s="893"/>
      <c r="S60" s="893"/>
      <c r="T60" s="893"/>
    </row>
  </sheetData>
  <mergeCells count="53">
    <mergeCell ref="V4:V5"/>
    <mergeCell ref="T3:V3"/>
    <mergeCell ref="P4:P5"/>
    <mergeCell ref="S4:S5"/>
    <mergeCell ref="M16:V21"/>
    <mergeCell ref="O4:O5"/>
    <mergeCell ref="R4:R5"/>
    <mergeCell ref="U4:U5"/>
    <mergeCell ref="N4:N5"/>
    <mergeCell ref="T4:T5"/>
    <mergeCell ref="Q4:Q5"/>
    <mergeCell ref="N3:P3"/>
    <mergeCell ref="Q3:S3"/>
    <mergeCell ref="C3:E3"/>
    <mergeCell ref="F3:H3"/>
    <mergeCell ref="I3:K3"/>
    <mergeCell ref="C4:C5"/>
    <mergeCell ref="D4:D5"/>
    <mergeCell ref="E4:E5"/>
    <mergeCell ref="F4:F5"/>
    <mergeCell ref="G4:G5"/>
    <mergeCell ref="H4:H5"/>
    <mergeCell ref="I4:I5"/>
    <mergeCell ref="J4:J5"/>
    <mergeCell ref="K4:K5"/>
    <mergeCell ref="I21:K21"/>
    <mergeCell ref="B18:K18"/>
    <mergeCell ref="L4:L5"/>
    <mergeCell ref="C21:E21"/>
    <mergeCell ref="F21:H21"/>
    <mergeCell ref="B36:H36"/>
    <mergeCell ref="B37:K37"/>
    <mergeCell ref="C40:F40"/>
    <mergeCell ref="G40:J40"/>
    <mergeCell ref="G22:G23"/>
    <mergeCell ref="H22:H23"/>
    <mergeCell ref="I22:I23"/>
    <mergeCell ref="J22:J23"/>
    <mergeCell ref="K22:K23"/>
    <mergeCell ref="C22:C23"/>
    <mergeCell ref="D22:D23"/>
    <mergeCell ref="E22:E23"/>
    <mergeCell ref="F22:F23"/>
    <mergeCell ref="B51:X51"/>
    <mergeCell ref="C41:C42"/>
    <mergeCell ref="D41:D42"/>
    <mergeCell ref="E41:E42"/>
    <mergeCell ref="F41:F42"/>
    <mergeCell ref="G41:G42"/>
    <mergeCell ref="H41:H42"/>
    <mergeCell ref="I41:I42"/>
    <mergeCell ref="J41:J42"/>
    <mergeCell ref="B50:K50"/>
  </mergeCells>
  <phoneticPr fontId="2"/>
  <printOptions horizontalCentered="1"/>
  <pageMargins left="0.47244094488188981" right="0.47244094488188981" top="0.39370078740157483" bottom="0.39370078740157483" header="0.27559055118110237" footer="0.27559055118110237"/>
  <pageSetup paperSize="8" scale="27"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57"/>
  <sheetViews>
    <sheetView showGridLines="0" view="pageBreakPreview" zoomScale="55" zoomScaleNormal="70" zoomScaleSheetLayoutView="55" workbookViewId="0"/>
  </sheetViews>
  <sheetFormatPr defaultColWidth="9" defaultRowHeight="14.25"/>
  <cols>
    <col min="1" max="2" width="3.625" style="1" customWidth="1"/>
    <col min="3" max="3" width="45.625" style="1" customWidth="1"/>
    <col min="4" max="33" width="12.625" style="90" customWidth="1"/>
    <col min="34" max="39" width="12.875" style="90" customWidth="1"/>
    <col min="40" max="45" width="9.625" style="1" customWidth="1"/>
    <col min="46" max="16384" width="9" style="1"/>
  </cols>
  <sheetData>
    <row r="1" spans="1:42" ht="21" customHeight="1">
      <c r="A1" s="60" t="s">
        <v>479</v>
      </c>
      <c r="B1" s="60"/>
      <c r="C1" s="60"/>
      <c r="AH1" s="1"/>
      <c r="AI1" s="1"/>
      <c r="AJ1" s="1"/>
      <c r="AK1" s="1"/>
      <c r="AL1" s="1"/>
      <c r="AM1" s="1"/>
    </row>
    <row r="2" spans="1:42">
      <c r="I2" s="116"/>
      <c r="L2" s="116"/>
      <c r="O2" s="116"/>
      <c r="R2" s="116"/>
      <c r="U2" s="116"/>
      <c r="X2" s="116"/>
      <c r="AA2" s="116"/>
      <c r="AG2" s="116"/>
      <c r="AJ2" s="116"/>
      <c r="AM2" s="116" t="s">
        <v>509</v>
      </c>
      <c r="AP2" s="66"/>
    </row>
    <row r="3" spans="1:42" ht="18" customHeight="1">
      <c r="B3" s="1696"/>
      <c r="C3" s="1697"/>
      <c r="D3" s="1704" t="s">
        <v>85</v>
      </c>
      <c r="E3" s="1705"/>
      <c r="F3" s="1706"/>
      <c r="G3" s="1704" t="s">
        <v>237</v>
      </c>
      <c r="H3" s="1705"/>
      <c r="I3" s="1706"/>
      <c r="J3" s="1704" t="s">
        <v>499</v>
      </c>
      <c r="K3" s="1705"/>
      <c r="L3" s="1706"/>
      <c r="M3" s="1704" t="s">
        <v>510</v>
      </c>
      <c r="N3" s="1705"/>
      <c r="O3" s="1706"/>
      <c r="P3" s="1704" t="s">
        <v>530</v>
      </c>
      <c r="Q3" s="1705"/>
      <c r="R3" s="1706"/>
      <c r="S3" s="1704" t="s">
        <v>536</v>
      </c>
      <c r="T3" s="1705"/>
      <c r="U3" s="1706"/>
      <c r="V3" s="1704" t="s">
        <v>553</v>
      </c>
      <c r="W3" s="1705"/>
      <c r="X3" s="1706"/>
      <c r="Y3" s="1704" t="s">
        <v>604</v>
      </c>
      <c r="Z3" s="1705"/>
      <c r="AA3" s="1706"/>
      <c r="AB3" s="1704" t="s">
        <v>605</v>
      </c>
      <c r="AC3" s="1705"/>
      <c r="AD3" s="1706"/>
      <c r="AE3" s="1704" t="s">
        <v>640</v>
      </c>
      <c r="AF3" s="1705"/>
      <c r="AG3" s="1706"/>
      <c r="AH3" s="1704" t="s">
        <v>678</v>
      </c>
      <c r="AI3" s="1705"/>
      <c r="AJ3" s="1706"/>
      <c r="AK3" s="1807" t="s">
        <v>690</v>
      </c>
      <c r="AL3" s="1808"/>
      <c r="AM3" s="1809"/>
    </row>
    <row r="4" spans="1:42" ht="17.25" customHeight="1">
      <c r="B4" s="1698"/>
      <c r="C4" s="1699"/>
      <c r="D4" s="1707"/>
      <c r="E4" s="1708"/>
      <c r="F4" s="1709"/>
      <c r="G4" s="1707"/>
      <c r="H4" s="1708"/>
      <c r="I4" s="1709"/>
      <c r="J4" s="1707"/>
      <c r="K4" s="1708"/>
      <c r="L4" s="1709"/>
      <c r="M4" s="1707"/>
      <c r="N4" s="1708"/>
      <c r="O4" s="1709"/>
      <c r="P4" s="1707"/>
      <c r="Q4" s="1708"/>
      <c r="R4" s="1709"/>
      <c r="S4" s="1707"/>
      <c r="T4" s="1708"/>
      <c r="U4" s="1709"/>
      <c r="V4" s="1707"/>
      <c r="W4" s="1708"/>
      <c r="X4" s="1709"/>
      <c r="Y4" s="1707"/>
      <c r="Z4" s="1708"/>
      <c r="AA4" s="1709"/>
      <c r="AB4" s="1707"/>
      <c r="AC4" s="1708"/>
      <c r="AD4" s="1709"/>
      <c r="AE4" s="1707"/>
      <c r="AF4" s="1708"/>
      <c r="AG4" s="1709"/>
      <c r="AH4" s="1707"/>
      <c r="AI4" s="1708"/>
      <c r="AJ4" s="1709"/>
      <c r="AK4" s="1810"/>
      <c r="AL4" s="1811"/>
      <c r="AM4" s="1812"/>
    </row>
    <row r="5" spans="1:42" ht="53.25" customHeight="1">
      <c r="B5" s="1700"/>
      <c r="C5" s="1701"/>
      <c r="D5" s="117" t="s">
        <v>217</v>
      </c>
      <c r="E5" s="118" t="s">
        <v>218</v>
      </c>
      <c r="F5" s="119" t="s">
        <v>5</v>
      </c>
      <c r="G5" s="117" t="s">
        <v>217</v>
      </c>
      <c r="H5" s="118" t="s">
        <v>218</v>
      </c>
      <c r="I5" s="119" t="s">
        <v>5</v>
      </c>
      <c r="J5" s="117" t="s">
        <v>217</v>
      </c>
      <c r="K5" s="118" t="s">
        <v>218</v>
      </c>
      <c r="L5" s="119" t="s">
        <v>5</v>
      </c>
      <c r="M5" s="117" t="s">
        <v>217</v>
      </c>
      <c r="N5" s="118" t="s">
        <v>218</v>
      </c>
      <c r="O5" s="119" t="s">
        <v>5</v>
      </c>
      <c r="P5" s="117" t="s">
        <v>217</v>
      </c>
      <c r="Q5" s="118" t="s">
        <v>218</v>
      </c>
      <c r="R5" s="119" t="s">
        <v>5</v>
      </c>
      <c r="S5" s="117" t="s">
        <v>217</v>
      </c>
      <c r="T5" s="118" t="s">
        <v>218</v>
      </c>
      <c r="U5" s="119" t="s">
        <v>5</v>
      </c>
      <c r="V5" s="117" t="s">
        <v>217</v>
      </c>
      <c r="W5" s="118" t="s">
        <v>218</v>
      </c>
      <c r="X5" s="119" t="s">
        <v>5</v>
      </c>
      <c r="Y5" s="117" t="s">
        <v>217</v>
      </c>
      <c r="Z5" s="118" t="s">
        <v>218</v>
      </c>
      <c r="AA5" s="119" t="s">
        <v>5</v>
      </c>
      <c r="AB5" s="117" t="s">
        <v>217</v>
      </c>
      <c r="AC5" s="118" t="s">
        <v>218</v>
      </c>
      <c r="AD5" s="119" t="s">
        <v>5</v>
      </c>
      <c r="AE5" s="117" t="s">
        <v>217</v>
      </c>
      <c r="AF5" s="118" t="s">
        <v>218</v>
      </c>
      <c r="AG5" s="119" t="s">
        <v>5</v>
      </c>
      <c r="AH5" s="117" t="s">
        <v>217</v>
      </c>
      <c r="AI5" s="118" t="s">
        <v>218</v>
      </c>
      <c r="AJ5" s="119" t="s">
        <v>5</v>
      </c>
      <c r="AK5" s="1813" t="s">
        <v>217</v>
      </c>
      <c r="AL5" s="1814" t="s">
        <v>218</v>
      </c>
      <c r="AM5" s="1815" t="s">
        <v>5</v>
      </c>
    </row>
    <row r="6" spans="1:42" ht="26.25" customHeight="1">
      <c r="B6" s="1711" t="s">
        <v>220</v>
      </c>
      <c r="C6" s="1712"/>
      <c r="D6" s="122">
        <v>91</v>
      </c>
      <c r="E6" s="120">
        <v>33</v>
      </c>
      <c r="F6" s="121">
        <v>124</v>
      </c>
      <c r="G6" s="122">
        <v>72</v>
      </c>
      <c r="H6" s="120">
        <v>25</v>
      </c>
      <c r="I6" s="121">
        <v>97</v>
      </c>
      <c r="J6" s="122">
        <v>72</v>
      </c>
      <c r="K6" s="120">
        <v>21</v>
      </c>
      <c r="L6" s="121">
        <v>93</v>
      </c>
      <c r="M6" s="122">
        <v>67</v>
      </c>
      <c r="N6" s="120">
        <v>27</v>
      </c>
      <c r="O6" s="121">
        <v>94</v>
      </c>
      <c r="P6" s="122">
        <v>68</v>
      </c>
      <c r="Q6" s="120">
        <v>31</v>
      </c>
      <c r="R6" s="121">
        <v>99</v>
      </c>
      <c r="S6" s="122">
        <v>68</v>
      </c>
      <c r="T6" s="120">
        <v>32</v>
      </c>
      <c r="U6" s="121">
        <v>100</v>
      </c>
      <c r="V6" s="122">
        <v>73</v>
      </c>
      <c r="W6" s="120">
        <v>33</v>
      </c>
      <c r="X6" s="121">
        <v>106</v>
      </c>
      <c r="Y6" s="945">
        <v>86</v>
      </c>
      <c r="Z6" s="946">
        <v>39</v>
      </c>
      <c r="AA6" s="947">
        <v>125</v>
      </c>
      <c r="AB6" s="945">
        <v>73</v>
      </c>
      <c r="AC6" s="946">
        <v>40</v>
      </c>
      <c r="AD6" s="947">
        <v>113</v>
      </c>
      <c r="AE6" s="945">
        <v>70</v>
      </c>
      <c r="AF6" s="946">
        <v>42</v>
      </c>
      <c r="AG6" s="947">
        <v>112</v>
      </c>
      <c r="AH6" s="281">
        <v>73</v>
      </c>
      <c r="AI6" s="282">
        <v>38</v>
      </c>
      <c r="AJ6" s="283">
        <v>111</v>
      </c>
      <c r="AK6" s="945">
        <v>74</v>
      </c>
      <c r="AL6" s="946">
        <v>32</v>
      </c>
      <c r="AM6" s="947">
        <f>AK6+AL6</f>
        <v>106</v>
      </c>
    </row>
    <row r="7" spans="1:42" ht="26.25" customHeight="1" thickBot="1">
      <c r="B7" s="1698" t="s">
        <v>221</v>
      </c>
      <c r="C7" s="1699"/>
      <c r="D7" s="125">
        <v>226</v>
      </c>
      <c r="E7" s="123">
        <v>98</v>
      </c>
      <c r="F7" s="124">
        <v>324</v>
      </c>
      <c r="G7" s="125">
        <v>120</v>
      </c>
      <c r="H7" s="123">
        <v>50</v>
      </c>
      <c r="I7" s="124">
        <v>170</v>
      </c>
      <c r="J7" s="125">
        <v>111</v>
      </c>
      <c r="K7" s="123">
        <v>46</v>
      </c>
      <c r="L7" s="124">
        <v>157</v>
      </c>
      <c r="M7" s="125">
        <v>118</v>
      </c>
      <c r="N7" s="123">
        <v>43</v>
      </c>
      <c r="O7" s="124">
        <v>161</v>
      </c>
      <c r="P7" s="125">
        <v>121</v>
      </c>
      <c r="Q7" s="123">
        <v>44</v>
      </c>
      <c r="R7" s="124">
        <v>165</v>
      </c>
      <c r="S7" s="125">
        <v>123</v>
      </c>
      <c r="T7" s="123">
        <v>46</v>
      </c>
      <c r="U7" s="124">
        <v>169</v>
      </c>
      <c r="V7" s="125">
        <v>116</v>
      </c>
      <c r="W7" s="123">
        <v>44</v>
      </c>
      <c r="X7" s="124">
        <v>160</v>
      </c>
      <c r="Y7" s="948">
        <v>214</v>
      </c>
      <c r="Z7" s="948">
        <v>91</v>
      </c>
      <c r="AA7" s="949">
        <v>305</v>
      </c>
      <c r="AB7" s="948">
        <v>108</v>
      </c>
      <c r="AC7" s="948">
        <v>42</v>
      </c>
      <c r="AD7" s="949">
        <v>150</v>
      </c>
      <c r="AE7" s="948">
        <v>109</v>
      </c>
      <c r="AF7" s="948">
        <v>43</v>
      </c>
      <c r="AG7" s="949">
        <v>152</v>
      </c>
      <c r="AH7" s="284">
        <v>102</v>
      </c>
      <c r="AI7" s="284">
        <v>44</v>
      </c>
      <c r="AJ7" s="286">
        <v>146</v>
      </c>
      <c r="AK7" s="948">
        <v>104</v>
      </c>
      <c r="AL7" s="948">
        <v>44</v>
      </c>
      <c r="AM7" s="949">
        <f>AK7+AL7</f>
        <v>148</v>
      </c>
    </row>
    <row r="8" spans="1:42" ht="26.25" customHeight="1" thickTop="1">
      <c r="B8" s="1702" t="s">
        <v>5</v>
      </c>
      <c r="C8" s="1703"/>
      <c r="D8" s="128">
        <v>317</v>
      </c>
      <c r="E8" s="126">
        <v>131</v>
      </c>
      <c r="F8" s="127">
        <v>448</v>
      </c>
      <c r="G8" s="128">
        <v>192</v>
      </c>
      <c r="H8" s="126">
        <v>75</v>
      </c>
      <c r="I8" s="127">
        <v>267</v>
      </c>
      <c r="J8" s="128">
        <v>183</v>
      </c>
      <c r="K8" s="126">
        <v>67</v>
      </c>
      <c r="L8" s="127">
        <v>250</v>
      </c>
      <c r="M8" s="128">
        <v>185</v>
      </c>
      <c r="N8" s="126">
        <v>70</v>
      </c>
      <c r="O8" s="127">
        <v>255</v>
      </c>
      <c r="P8" s="128">
        <v>189</v>
      </c>
      <c r="Q8" s="126">
        <v>75</v>
      </c>
      <c r="R8" s="127">
        <v>264</v>
      </c>
      <c r="S8" s="128">
        <v>191</v>
      </c>
      <c r="T8" s="126">
        <v>78</v>
      </c>
      <c r="U8" s="127">
        <v>269</v>
      </c>
      <c r="V8" s="128">
        <v>189</v>
      </c>
      <c r="W8" s="126">
        <v>77</v>
      </c>
      <c r="X8" s="127">
        <v>266</v>
      </c>
      <c r="Y8" s="950">
        <v>300</v>
      </c>
      <c r="Z8" s="951">
        <v>130</v>
      </c>
      <c r="AA8" s="952">
        <v>430</v>
      </c>
      <c r="AB8" s="950">
        <v>181</v>
      </c>
      <c r="AC8" s="951">
        <v>82</v>
      </c>
      <c r="AD8" s="952">
        <v>263</v>
      </c>
      <c r="AE8" s="950">
        <v>179</v>
      </c>
      <c r="AF8" s="951">
        <v>85</v>
      </c>
      <c r="AG8" s="952">
        <v>264</v>
      </c>
      <c r="AH8" s="287">
        <v>175</v>
      </c>
      <c r="AI8" s="288">
        <v>82</v>
      </c>
      <c r="AJ8" s="289">
        <v>257</v>
      </c>
      <c r="AK8" s="950">
        <f>SUM(AK6:AK7)</f>
        <v>178</v>
      </c>
      <c r="AL8" s="951">
        <f>SUM(AL6:AL7)</f>
        <v>76</v>
      </c>
      <c r="AM8" s="952">
        <f>AM6+AM7</f>
        <v>254</v>
      </c>
    </row>
    <row r="9" spans="1:42" ht="26.25" customHeight="1">
      <c r="B9" s="1746" t="s">
        <v>616</v>
      </c>
      <c r="C9" s="1746"/>
      <c r="D9" s="1746"/>
      <c r="E9" s="1746"/>
      <c r="F9" s="1746"/>
      <c r="G9" s="1746"/>
      <c r="H9" s="1746"/>
      <c r="I9" s="1746"/>
      <c r="J9" s="1746"/>
      <c r="K9" s="1746"/>
      <c r="L9" s="1746"/>
      <c r="M9" s="1746"/>
      <c r="N9" s="1746"/>
      <c r="O9" s="1746"/>
      <c r="P9" s="1746"/>
      <c r="Q9" s="1746"/>
      <c r="R9" s="1746"/>
      <c r="S9" s="1746"/>
      <c r="T9" s="1746"/>
      <c r="U9" s="1746"/>
      <c r="V9" s="1746"/>
      <c r="W9" s="1746"/>
      <c r="X9" s="1746"/>
      <c r="Y9" s="1746"/>
      <c r="Z9" s="1746"/>
      <c r="AA9" s="1746"/>
      <c r="AB9" s="23"/>
      <c r="AC9" s="23"/>
      <c r="AD9" s="23"/>
      <c r="AE9" s="23"/>
      <c r="AF9" s="23"/>
      <c r="AG9" s="23"/>
      <c r="AH9" s="1"/>
      <c r="AI9" s="1"/>
      <c r="AJ9" s="1"/>
      <c r="AK9" s="1"/>
      <c r="AL9" s="1"/>
      <c r="AM9" s="1"/>
    </row>
    <row r="10" spans="1:42" ht="21" customHeight="1">
      <c r="B10" s="1710" t="s">
        <v>617</v>
      </c>
      <c r="C10" s="1710"/>
      <c r="D10" s="1710"/>
      <c r="E10" s="1710"/>
      <c r="F10" s="1710"/>
      <c r="G10" s="1710"/>
      <c r="H10" s="1710"/>
      <c r="I10" s="1710"/>
      <c r="J10" s="1710"/>
      <c r="K10" s="1710"/>
      <c r="L10" s="1710"/>
      <c r="M10" s="1710"/>
      <c r="N10" s="1710"/>
      <c r="O10" s="1710"/>
      <c r="P10" s="1710"/>
      <c r="Q10" s="1710"/>
      <c r="R10" s="1710"/>
      <c r="S10" s="1710"/>
      <c r="T10" s="1710"/>
      <c r="U10" s="1710"/>
      <c r="V10" s="1710"/>
      <c r="W10" s="1710"/>
      <c r="X10" s="1710"/>
      <c r="Y10" s="1710"/>
      <c r="Z10" s="1710"/>
      <c r="AA10" s="1710"/>
      <c r="AH10" s="1"/>
      <c r="AI10" s="1"/>
      <c r="AJ10" s="1"/>
      <c r="AK10" s="1"/>
      <c r="AL10" s="1"/>
      <c r="AM10" s="1"/>
    </row>
    <row r="11" spans="1:42" ht="21" customHeight="1">
      <c r="C11" s="687"/>
      <c r="D11" s="687"/>
      <c r="E11" s="687"/>
      <c r="F11" s="687"/>
      <c r="G11" s="687"/>
      <c r="H11" s="687"/>
      <c r="I11" s="687"/>
      <c r="J11" s="687"/>
      <c r="K11" s="687"/>
      <c r="L11" s="687"/>
      <c r="M11" s="687"/>
      <c r="N11" s="687"/>
      <c r="O11" s="687"/>
      <c r="P11" s="687"/>
      <c r="Q11" s="687"/>
      <c r="R11" s="687"/>
      <c r="S11" s="687"/>
      <c r="AH11" s="1"/>
      <c r="AI11" s="1"/>
      <c r="AJ11" s="1"/>
      <c r="AK11" s="1"/>
      <c r="AL11" s="1"/>
      <c r="AM11" s="1"/>
    </row>
    <row r="12" spans="1:42" ht="21" customHeight="1">
      <c r="A12" s="60" t="s">
        <v>480</v>
      </c>
      <c r="B12" s="60"/>
      <c r="C12" s="60"/>
      <c r="AH12" s="1"/>
      <c r="AI12" s="1"/>
      <c r="AJ12" s="1"/>
      <c r="AK12" s="1"/>
      <c r="AL12" s="1"/>
      <c r="AM12" s="1"/>
    </row>
    <row r="13" spans="1:42">
      <c r="X13" s="116"/>
      <c r="AA13" s="116"/>
      <c r="AD13" s="116"/>
      <c r="AG13" s="116" t="s">
        <v>509</v>
      </c>
      <c r="AH13" s="1"/>
      <c r="AI13" s="1"/>
      <c r="AJ13" s="66"/>
      <c r="AK13" s="1"/>
      <c r="AL13" s="1"/>
      <c r="AM13" s="66"/>
    </row>
    <row r="14" spans="1:42" ht="18" customHeight="1">
      <c r="B14" s="1696"/>
      <c r="C14" s="1697"/>
      <c r="D14" s="1704" t="s">
        <v>209</v>
      </c>
      <c r="E14" s="1705"/>
      <c r="F14" s="1706"/>
      <c r="G14" s="1704" t="s">
        <v>210</v>
      </c>
      <c r="H14" s="1705"/>
      <c r="I14" s="1706"/>
      <c r="J14" s="1704" t="s">
        <v>211</v>
      </c>
      <c r="K14" s="1705"/>
      <c r="L14" s="1706"/>
      <c r="M14" s="1704" t="s">
        <v>212</v>
      </c>
      <c r="N14" s="1705"/>
      <c r="O14" s="1706"/>
      <c r="P14" s="1704" t="s">
        <v>14</v>
      </c>
      <c r="Q14" s="1705"/>
      <c r="R14" s="1706"/>
      <c r="S14" s="1704" t="s">
        <v>213</v>
      </c>
      <c r="T14" s="1705"/>
      <c r="U14" s="1706"/>
      <c r="V14" s="1704" t="s">
        <v>214</v>
      </c>
      <c r="W14" s="1705"/>
      <c r="X14" s="1706"/>
      <c r="Y14" s="1704" t="s">
        <v>215</v>
      </c>
      <c r="Z14" s="1705"/>
      <c r="AA14" s="1706"/>
      <c r="AB14" s="1704" t="s">
        <v>216</v>
      </c>
      <c r="AC14" s="1705"/>
      <c r="AD14" s="1706"/>
      <c r="AE14" s="1704" t="s">
        <v>85</v>
      </c>
      <c r="AF14" s="1705"/>
      <c r="AG14" s="1706"/>
      <c r="AH14" s="1"/>
      <c r="AI14" s="1"/>
      <c r="AJ14" s="1"/>
      <c r="AK14" s="1"/>
      <c r="AL14" s="1"/>
      <c r="AM14" s="1"/>
    </row>
    <row r="15" spans="1:42" ht="17.25" customHeight="1">
      <c r="B15" s="1698"/>
      <c r="C15" s="1699"/>
      <c r="D15" s="1707"/>
      <c r="E15" s="1708"/>
      <c r="F15" s="1709"/>
      <c r="G15" s="1707"/>
      <c r="H15" s="1708"/>
      <c r="I15" s="1709"/>
      <c r="J15" s="1707"/>
      <c r="K15" s="1708"/>
      <c r="L15" s="1709"/>
      <c r="M15" s="1707"/>
      <c r="N15" s="1708"/>
      <c r="O15" s="1709"/>
      <c r="P15" s="1707"/>
      <c r="Q15" s="1708"/>
      <c r="R15" s="1709"/>
      <c r="S15" s="1707"/>
      <c r="T15" s="1708"/>
      <c r="U15" s="1709"/>
      <c r="V15" s="1707"/>
      <c r="W15" s="1708"/>
      <c r="X15" s="1709"/>
      <c r="Y15" s="1707"/>
      <c r="Z15" s="1708"/>
      <c r="AA15" s="1709"/>
      <c r="AB15" s="1707"/>
      <c r="AC15" s="1708"/>
      <c r="AD15" s="1709"/>
      <c r="AE15" s="1707"/>
      <c r="AF15" s="1708"/>
      <c r="AG15" s="1709"/>
      <c r="AH15" s="1"/>
      <c r="AI15" s="1"/>
      <c r="AJ15" s="1"/>
      <c r="AK15" s="1"/>
      <c r="AL15" s="1"/>
      <c r="AM15" s="1"/>
    </row>
    <row r="16" spans="1:42" ht="53.25" customHeight="1">
      <c r="B16" s="1700"/>
      <c r="C16" s="1701"/>
      <c r="D16" s="117" t="s">
        <v>217</v>
      </c>
      <c r="E16" s="118" t="s">
        <v>218</v>
      </c>
      <c r="F16" s="119" t="s">
        <v>219</v>
      </c>
      <c r="G16" s="117" t="s">
        <v>217</v>
      </c>
      <c r="H16" s="118" t="s">
        <v>218</v>
      </c>
      <c r="I16" s="119" t="s">
        <v>219</v>
      </c>
      <c r="J16" s="117" t="s">
        <v>217</v>
      </c>
      <c r="K16" s="118" t="s">
        <v>218</v>
      </c>
      <c r="L16" s="119" t="s">
        <v>219</v>
      </c>
      <c r="M16" s="117" t="s">
        <v>217</v>
      </c>
      <c r="N16" s="118" t="s">
        <v>218</v>
      </c>
      <c r="O16" s="119" t="s">
        <v>219</v>
      </c>
      <c r="P16" s="117" t="s">
        <v>217</v>
      </c>
      <c r="Q16" s="118" t="s">
        <v>218</v>
      </c>
      <c r="R16" s="119" t="s">
        <v>219</v>
      </c>
      <c r="S16" s="117" t="s">
        <v>217</v>
      </c>
      <c r="T16" s="118" t="s">
        <v>218</v>
      </c>
      <c r="U16" s="119" t="s">
        <v>219</v>
      </c>
      <c r="V16" s="117" t="s">
        <v>217</v>
      </c>
      <c r="W16" s="118" t="s">
        <v>218</v>
      </c>
      <c r="X16" s="119" t="s">
        <v>219</v>
      </c>
      <c r="Y16" s="117" t="s">
        <v>217</v>
      </c>
      <c r="Z16" s="118" t="s">
        <v>218</v>
      </c>
      <c r="AA16" s="119" t="s">
        <v>219</v>
      </c>
      <c r="AB16" s="117" t="s">
        <v>217</v>
      </c>
      <c r="AC16" s="118" t="s">
        <v>218</v>
      </c>
      <c r="AD16" s="119" t="s">
        <v>219</v>
      </c>
      <c r="AE16" s="117" t="s">
        <v>217</v>
      </c>
      <c r="AF16" s="118" t="s">
        <v>218</v>
      </c>
      <c r="AG16" s="119" t="s">
        <v>5</v>
      </c>
      <c r="AH16" s="1"/>
      <c r="AI16" s="1"/>
      <c r="AJ16" s="1"/>
      <c r="AK16" s="1"/>
      <c r="AL16" s="1"/>
      <c r="AM16" s="1"/>
    </row>
    <row r="17" spans="1:39" ht="26.25" customHeight="1">
      <c r="B17" s="1711" t="s">
        <v>220</v>
      </c>
      <c r="C17" s="1712"/>
      <c r="D17" s="281">
        <v>128</v>
      </c>
      <c r="E17" s="282">
        <v>69</v>
      </c>
      <c r="F17" s="283">
        <v>197</v>
      </c>
      <c r="G17" s="281">
        <v>123</v>
      </c>
      <c r="H17" s="282">
        <v>60</v>
      </c>
      <c r="I17" s="283">
        <v>183</v>
      </c>
      <c r="J17" s="281">
        <v>115</v>
      </c>
      <c r="K17" s="282">
        <v>60</v>
      </c>
      <c r="L17" s="283">
        <v>175</v>
      </c>
      <c r="M17" s="122">
        <v>119</v>
      </c>
      <c r="N17" s="120">
        <v>63</v>
      </c>
      <c r="O17" s="121">
        <v>182</v>
      </c>
      <c r="P17" s="122">
        <v>126</v>
      </c>
      <c r="Q17" s="120">
        <v>63</v>
      </c>
      <c r="R17" s="121">
        <v>189</v>
      </c>
      <c r="S17" s="122">
        <v>109</v>
      </c>
      <c r="T17" s="120">
        <v>49</v>
      </c>
      <c r="U17" s="121">
        <v>158</v>
      </c>
      <c r="V17" s="122">
        <v>98</v>
      </c>
      <c r="W17" s="120">
        <v>41</v>
      </c>
      <c r="X17" s="121">
        <v>139</v>
      </c>
      <c r="Y17" s="122">
        <v>93</v>
      </c>
      <c r="Z17" s="120">
        <v>42</v>
      </c>
      <c r="AA17" s="121">
        <v>135</v>
      </c>
      <c r="AB17" s="122">
        <v>90</v>
      </c>
      <c r="AC17" s="120">
        <v>37</v>
      </c>
      <c r="AD17" s="121">
        <v>127</v>
      </c>
      <c r="AE17" s="122">
        <v>91</v>
      </c>
      <c r="AF17" s="120">
        <v>32</v>
      </c>
      <c r="AG17" s="121">
        <v>123</v>
      </c>
      <c r="AH17" s="1"/>
      <c r="AI17" s="1"/>
      <c r="AJ17" s="1"/>
      <c r="AK17" s="1"/>
      <c r="AL17" s="1"/>
      <c r="AM17" s="1"/>
    </row>
    <row r="18" spans="1:39" ht="26.25" customHeight="1" thickBot="1">
      <c r="B18" s="1698" t="s">
        <v>221</v>
      </c>
      <c r="C18" s="1699"/>
      <c r="D18" s="284">
        <v>199</v>
      </c>
      <c r="E18" s="285">
        <v>159</v>
      </c>
      <c r="F18" s="286">
        <v>358</v>
      </c>
      <c r="G18" s="284">
        <v>205</v>
      </c>
      <c r="H18" s="285">
        <v>128</v>
      </c>
      <c r="I18" s="286">
        <v>333</v>
      </c>
      <c r="J18" s="284">
        <v>206</v>
      </c>
      <c r="K18" s="285">
        <v>132</v>
      </c>
      <c r="L18" s="286">
        <v>338</v>
      </c>
      <c r="M18" s="125">
        <v>215</v>
      </c>
      <c r="N18" s="123">
        <v>137</v>
      </c>
      <c r="O18" s="124">
        <v>352</v>
      </c>
      <c r="P18" s="125">
        <v>234</v>
      </c>
      <c r="Q18" s="123">
        <v>146</v>
      </c>
      <c r="R18" s="124">
        <v>380</v>
      </c>
      <c r="S18" s="125">
        <v>245</v>
      </c>
      <c r="T18" s="123">
        <v>135</v>
      </c>
      <c r="U18" s="124">
        <v>380</v>
      </c>
      <c r="V18" s="125">
        <v>231</v>
      </c>
      <c r="W18" s="123">
        <v>120</v>
      </c>
      <c r="X18" s="124">
        <v>351</v>
      </c>
      <c r="Y18" s="125">
        <v>227</v>
      </c>
      <c r="Z18" s="123">
        <v>113</v>
      </c>
      <c r="AA18" s="124">
        <v>340</v>
      </c>
      <c r="AB18" s="125">
        <v>233</v>
      </c>
      <c r="AC18" s="123">
        <v>102</v>
      </c>
      <c r="AD18" s="124">
        <v>335</v>
      </c>
      <c r="AE18" s="125">
        <v>226</v>
      </c>
      <c r="AF18" s="123">
        <v>97</v>
      </c>
      <c r="AG18" s="124">
        <v>323</v>
      </c>
      <c r="AH18" s="1"/>
      <c r="AI18" s="1"/>
      <c r="AJ18" s="1"/>
      <c r="AK18" s="1"/>
      <c r="AL18" s="1"/>
      <c r="AM18" s="1"/>
    </row>
    <row r="19" spans="1:39" ht="26.25" customHeight="1" thickTop="1">
      <c r="B19" s="1702" t="s">
        <v>219</v>
      </c>
      <c r="C19" s="1703"/>
      <c r="D19" s="287">
        <v>327</v>
      </c>
      <c r="E19" s="288">
        <v>228</v>
      </c>
      <c r="F19" s="289">
        <v>555</v>
      </c>
      <c r="G19" s="287">
        <v>328</v>
      </c>
      <c r="H19" s="288">
        <v>188</v>
      </c>
      <c r="I19" s="289">
        <v>516</v>
      </c>
      <c r="J19" s="287">
        <v>321</v>
      </c>
      <c r="K19" s="288">
        <v>192</v>
      </c>
      <c r="L19" s="289">
        <v>513</v>
      </c>
      <c r="M19" s="128">
        <v>334</v>
      </c>
      <c r="N19" s="126">
        <v>200</v>
      </c>
      <c r="O19" s="127">
        <v>534</v>
      </c>
      <c r="P19" s="128">
        <v>360</v>
      </c>
      <c r="Q19" s="126">
        <v>209</v>
      </c>
      <c r="R19" s="127">
        <v>569</v>
      </c>
      <c r="S19" s="128">
        <v>354</v>
      </c>
      <c r="T19" s="126">
        <v>184</v>
      </c>
      <c r="U19" s="127">
        <v>538</v>
      </c>
      <c r="V19" s="128">
        <v>329</v>
      </c>
      <c r="W19" s="126">
        <v>161</v>
      </c>
      <c r="X19" s="127">
        <v>490</v>
      </c>
      <c r="Y19" s="128">
        <v>320</v>
      </c>
      <c r="Z19" s="126">
        <v>155</v>
      </c>
      <c r="AA19" s="127">
        <v>475</v>
      </c>
      <c r="AB19" s="128">
        <v>323</v>
      </c>
      <c r="AC19" s="126">
        <v>139</v>
      </c>
      <c r="AD19" s="127">
        <v>462</v>
      </c>
      <c r="AE19" s="128">
        <v>317</v>
      </c>
      <c r="AF19" s="126">
        <v>129</v>
      </c>
      <c r="AG19" s="127">
        <v>446</v>
      </c>
      <c r="AH19" s="1"/>
      <c r="AI19" s="1"/>
      <c r="AJ19" s="1"/>
      <c r="AK19" s="1"/>
      <c r="AL19" s="1"/>
      <c r="AM19" s="1"/>
    </row>
    <row r="20" spans="1:39" ht="21" customHeight="1">
      <c r="C20" s="64"/>
      <c r="AH20" s="1"/>
      <c r="AI20" s="1"/>
      <c r="AJ20" s="1"/>
      <c r="AK20" s="1"/>
      <c r="AL20" s="1"/>
      <c r="AM20" s="1"/>
    </row>
    <row r="21" spans="1:39" ht="21" customHeight="1">
      <c r="A21" s="60" t="s">
        <v>481</v>
      </c>
      <c r="B21" s="60"/>
      <c r="C21" s="60"/>
      <c r="AH21" s="1"/>
      <c r="AI21" s="1"/>
      <c r="AJ21" s="1"/>
      <c r="AK21" s="1"/>
      <c r="AL21" s="1"/>
      <c r="AM21" s="1"/>
    </row>
    <row r="22" spans="1:39">
      <c r="I22" s="116"/>
      <c r="L22" s="116"/>
      <c r="O22" s="116"/>
      <c r="R22" s="116" t="s">
        <v>208</v>
      </c>
      <c r="S22" s="91"/>
      <c r="T22" s="91"/>
      <c r="U22" s="715"/>
      <c r="AA22" s="116"/>
      <c r="AD22" s="116"/>
      <c r="AG22" s="116"/>
      <c r="AJ22" s="116"/>
      <c r="AM22" s="116"/>
    </row>
    <row r="23" spans="1:39" ht="18.75" customHeight="1">
      <c r="B23" s="1696"/>
      <c r="C23" s="1697"/>
      <c r="D23" s="1704" t="s">
        <v>85</v>
      </c>
      <c r="E23" s="1705"/>
      <c r="F23" s="1706"/>
      <c r="G23" s="1704" t="s">
        <v>237</v>
      </c>
      <c r="H23" s="1705"/>
      <c r="I23" s="1706"/>
      <c r="J23" s="1704" t="s">
        <v>499</v>
      </c>
      <c r="K23" s="1705"/>
      <c r="L23" s="1706"/>
      <c r="M23" s="1704" t="s">
        <v>510</v>
      </c>
      <c r="N23" s="1705"/>
      <c r="O23" s="1706"/>
      <c r="P23" s="1704" t="s">
        <v>530</v>
      </c>
      <c r="Q23" s="1705"/>
      <c r="R23" s="1705"/>
      <c r="S23" s="1744"/>
      <c r="T23" s="1745"/>
      <c r="U23" s="1745"/>
      <c r="V23" s="1"/>
      <c r="W23" s="1"/>
      <c r="X23" s="1"/>
      <c r="Y23" s="1"/>
      <c r="Z23" s="1"/>
      <c r="AA23" s="1"/>
      <c r="AB23" s="1"/>
      <c r="AC23" s="1"/>
      <c r="AD23" s="1"/>
      <c r="AE23" s="1"/>
      <c r="AF23" s="1"/>
      <c r="AG23" s="1"/>
      <c r="AH23" s="1"/>
      <c r="AI23" s="1"/>
      <c r="AJ23" s="1"/>
      <c r="AK23" s="1"/>
      <c r="AL23" s="1"/>
      <c r="AM23" s="1"/>
    </row>
    <row r="24" spans="1:39" ht="18" customHeight="1">
      <c r="B24" s="1698"/>
      <c r="C24" s="1699"/>
      <c r="D24" s="1707"/>
      <c r="E24" s="1708"/>
      <c r="F24" s="1709"/>
      <c r="G24" s="1707"/>
      <c r="H24" s="1708"/>
      <c r="I24" s="1709"/>
      <c r="J24" s="1707"/>
      <c r="K24" s="1708"/>
      <c r="L24" s="1709"/>
      <c r="M24" s="1707"/>
      <c r="N24" s="1708"/>
      <c r="O24" s="1709"/>
      <c r="P24" s="1707"/>
      <c r="Q24" s="1708"/>
      <c r="R24" s="1708"/>
      <c r="S24" s="1744"/>
      <c r="T24" s="1745"/>
      <c r="U24" s="1745"/>
      <c r="V24" s="1"/>
      <c r="W24" s="1"/>
      <c r="X24" s="1"/>
      <c r="Y24" s="1"/>
      <c r="Z24" s="1"/>
      <c r="AA24" s="1"/>
      <c r="AB24" s="1"/>
      <c r="AC24" s="1"/>
      <c r="AD24" s="1"/>
      <c r="AE24" s="1"/>
      <c r="AF24" s="1"/>
      <c r="AG24" s="1"/>
      <c r="AH24" s="1"/>
      <c r="AI24" s="1"/>
      <c r="AJ24" s="1"/>
      <c r="AK24" s="1"/>
      <c r="AL24" s="1"/>
      <c r="AM24" s="1"/>
    </row>
    <row r="25" spans="1:39" ht="21" customHeight="1">
      <c r="B25" s="1700"/>
      <c r="C25" s="1701"/>
      <c r="D25" s="129" t="s">
        <v>231</v>
      </c>
      <c r="E25" s="130" t="s">
        <v>586</v>
      </c>
      <c r="F25" s="131" t="s">
        <v>5</v>
      </c>
      <c r="G25" s="129" t="s">
        <v>231</v>
      </c>
      <c r="H25" s="130" t="s">
        <v>586</v>
      </c>
      <c r="I25" s="131" t="s">
        <v>5</v>
      </c>
      <c r="J25" s="129" t="s">
        <v>231</v>
      </c>
      <c r="K25" s="130" t="s">
        <v>586</v>
      </c>
      <c r="L25" s="131" t="s">
        <v>5</v>
      </c>
      <c r="M25" s="129" t="s">
        <v>231</v>
      </c>
      <c r="N25" s="130" t="s">
        <v>586</v>
      </c>
      <c r="O25" s="131" t="s">
        <v>5</v>
      </c>
      <c r="P25" s="129" t="s">
        <v>231</v>
      </c>
      <c r="Q25" s="130" t="s">
        <v>586</v>
      </c>
      <c r="R25" s="711" t="s">
        <v>5</v>
      </c>
      <c r="S25" s="716"/>
      <c r="T25" s="717"/>
      <c r="U25" s="717"/>
      <c r="V25" s="1"/>
      <c r="W25" s="1"/>
      <c r="X25" s="1"/>
      <c r="Y25" s="1"/>
      <c r="Z25" s="1"/>
      <c r="AA25" s="1"/>
      <c r="AB25" s="1"/>
      <c r="AC25" s="1"/>
      <c r="AD25" s="1"/>
      <c r="AE25" s="1"/>
      <c r="AF25" s="1"/>
      <c r="AG25" s="1"/>
      <c r="AH25" s="1"/>
      <c r="AI25" s="1"/>
      <c r="AJ25" s="1"/>
      <c r="AK25" s="1"/>
      <c r="AL25" s="1"/>
      <c r="AM25" s="1"/>
    </row>
    <row r="26" spans="1:39" ht="26.25" customHeight="1">
      <c r="B26" s="1711" t="s">
        <v>220</v>
      </c>
      <c r="C26" s="1712"/>
      <c r="D26" s="122">
        <v>89</v>
      </c>
      <c r="E26" s="120">
        <v>35</v>
      </c>
      <c r="F26" s="121">
        <v>124</v>
      </c>
      <c r="G26" s="122">
        <v>66</v>
      </c>
      <c r="H26" s="120">
        <v>31</v>
      </c>
      <c r="I26" s="121">
        <v>97</v>
      </c>
      <c r="J26" s="122">
        <v>71</v>
      </c>
      <c r="K26" s="120">
        <v>22</v>
      </c>
      <c r="L26" s="121">
        <v>93</v>
      </c>
      <c r="M26" s="122">
        <v>77</v>
      </c>
      <c r="N26" s="120">
        <v>14</v>
      </c>
      <c r="O26" s="121">
        <v>91</v>
      </c>
      <c r="P26" s="122">
        <v>83</v>
      </c>
      <c r="Q26" s="120">
        <v>13</v>
      </c>
      <c r="R26" s="712">
        <v>96</v>
      </c>
      <c r="S26" s="718"/>
      <c r="T26" s="23"/>
      <c r="U26" s="23"/>
      <c r="V26" s="1"/>
      <c r="W26" s="1"/>
      <c r="X26" s="1"/>
      <c r="Y26" s="1"/>
      <c r="Z26" s="1"/>
      <c r="AA26" s="1"/>
      <c r="AB26" s="1"/>
      <c r="AC26" s="1"/>
      <c r="AD26" s="1"/>
      <c r="AE26" s="1"/>
      <c r="AF26" s="1"/>
      <c r="AG26" s="1"/>
      <c r="AH26" s="1"/>
      <c r="AI26" s="1"/>
      <c r="AJ26" s="1"/>
      <c r="AK26" s="1"/>
      <c r="AL26" s="1"/>
      <c r="AM26" s="1"/>
    </row>
    <row r="27" spans="1:39" ht="26.25" customHeight="1" thickBot="1">
      <c r="B27" s="1698" t="s">
        <v>221</v>
      </c>
      <c r="C27" s="1699"/>
      <c r="D27" s="125">
        <v>218</v>
      </c>
      <c r="E27" s="123">
        <v>106</v>
      </c>
      <c r="F27" s="124">
        <v>324</v>
      </c>
      <c r="G27" s="125">
        <v>124</v>
      </c>
      <c r="H27" s="123">
        <v>46</v>
      </c>
      <c r="I27" s="124">
        <v>170</v>
      </c>
      <c r="J27" s="125">
        <v>112</v>
      </c>
      <c r="K27" s="123">
        <v>45</v>
      </c>
      <c r="L27" s="124">
        <v>157</v>
      </c>
      <c r="M27" s="125">
        <v>102</v>
      </c>
      <c r="N27" s="123">
        <v>49</v>
      </c>
      <c r="O27" s="124">
        <v>151</v>
      </c>
      <c r="P27" s="125">
        <v>110</v>
      </c>
      <c r="Q27" s="123">
        <v>45</v>
      </c>
      <c r="R27" s="713">
        <v>155</v>
      </c>
      <c r="S27" s="718"/>
      <c r="T27" s="23"/>
      <c r="U27" s="23"/>
      <c r="V27" s="1"/>
      <c r="W27" s="1"/>
      <c r="X27" s="1"/>
      <c r="Y27" s="1"/>
      <c r="Z27" s="1"/>
      <c r="AA27" s="1"/>
      <c r="AB27" s="1"/>
      <c r="AC27" s="1"/>
      <c r="AD27" s="1"/>
      <c r="AE27" s="1"/>
      <c r="AF27" s="1"/>
      <c r="AG27" s="1"/>
      <c r="AH27" s="1"/>
      <c r="AI27" s="1"/>
      <c r="AJ27" s="1"/>
      <c r="AK27" s="1"/>
      <c r="AL27" s="1"/>
      <c r="AM27" s="1"/>
    </row>
    <row r="28" spans="1:39" ht="26.25" customHeight="1" thickTop="1">
      <c r="B28" s="1702" t="s">
        <v>5</v>
      </c>
      <c r="C28" s="1703"/>
      <c r="D28" s="128">
        <v>307</v>
      </c>
      <c r="E28" s="126">
        <v>141</v>
      </c>
      <c r="F28" s="127">
        <v>448</v>
      </c>
      <c r="G28" s="128">
        <v>190</v>
      </c>
      <c r="H28" s="126">
        <v>77</v>
      </c>
      <c r="I28" s="127">
        <v>267</v>
      </c>
      <c r="J28" s="128">
        <v>183</v>
      </c>
      <c r="K28" s="126">
        <v>67</v>
      </c>
      <c r="L28" s="127">
        <v>250</v>
      </c>
      <c r="M28" s="128">
        <v>179</v>
      </c>
      <c r="N28" s="126">
        <v>63</v>
      </c>
      <c r="O28" s="127">
        <v>242</v>
      </c>
      <c r="P28" s="128">
        <v>193</v>
      </c>
      <c r="Q28" s="126">
        <v>58</v>
      </c>
      <c r="R28" s="714">
        <v>251</v>
      </c>
      <c r="S28" s="718"/>
      <c r="T28" s="23"/>
      <c r="U28" s="23"/>
      <c r="V28" s="1"/>
      <c r="W28" s="1"/>
      <c r="X28" s="1"/>
      <c r="Y28" s="1"/>
      <c r="Z28" s="1"/>
      <c r="AA28" s="1"/>
      <c r="AB28" s="1"/>
      <c r="AC28" s="1"/>
      <c r="AD28" s="1"/>
      <c r="AE28" s="1"/>
      <c r="AF28" s="1"/>
      <c r="AG28" s="1"/>
      <c r="AH28" s="1"/>
      <c r="AI28" s="1"/>
      <c r="AJ28" s="1"/>
      <c r="AK28" s="1"/>
      <c r="AL28" s="1"/>
      <c r="AM28" s="1"/>
    </row>
    <row r="29" spans="1:39" ht="21" customHeight="1">
      <c r="B29" s="251" t="s">
        <v>222</v>
      </c>
      <c r="C29" s="65"/>
      <c r="D29" s="132" t="s">
        <v>228</v>
      </c>
      <c r="G29" s="132" t="s">
        <v>230</v>
      </c>
      <c r="J29" s="132" t="s">
        <v>501</v>
      </c>
      <c r="M29" s="291" t="s">
        <v>583</v>
      </c>
      <c r="N29" s="1"/>
      <c r="O29" s="1"/>
      <c r="P29" s="291" t="s">
        <v>584</v>
      </c>
      <c r="S29" s="1"/>
      <c r="T29" s="1"/>
      <c r="U29" s="1"/>
      <c r="V29" s="1"/>
      <c r="W29" s="1"/>
      <c r="X29" s="1"/>
      <c r="Y29" s="1"/>
      <c r="Z29" s="1"/>
      <c r="AA29" s="1"/>
      <c r="AB29" s="1"/>
      <c r="AC29" s="1"/>
      <c r="AD29" s="1"/>
      <c r="AE29" s="1"/>
      <c r="AF29" s="1"/>
      <c r="AG29" s="1"/>
      <c r="AH29" s="1"/>
      <c r="AI29" s="1"/>
      <c r="AJ29" s="1"/>
      <c r="AK29" s="1"/>
      <c r="AL29" s="1"/>
      <c r="AM29" s="1"/>
    </row>
    <row r="30" spans="1:39" ht="21" customHeight="1">
      <c r="B30" s="678"/>
      <c r="C30" s="65"/>
      <c r="D30" s="132"/>
      <c r="G30" s="132"/>
      <c r="J30" s="132"/>
      <c r="M30" s="132"/>
      <c r="P30" s="132"/>
      <c r="S30" s="1"/>
      <c r="T30" s="1"/>
      <c r="U30" s="1"/>
      <c r="V30" s="1"/>
      <c r="W30" s="1"/>
      <c r="X30" s="1"/>
      <c r="Y30" s="1"/>
      <c r="Z30" s="1"/>
      <c r="AA30" s="1"/>
      <c r="AB30" s="1"/>
      <c r="AC30" s="1"/>
      <c r="AD30" s="1"/>
      <c r="AE30" s="1"/>
      <c r="AF30" s="1"/>
      <c r="AG30" s="1"/>
      <c r="AH30" s="1"/>
      <c r="AI30" s="1"/>
      <c r="AJ30" s="1"/>
      <c r="AK30" s="1"/>
      <c r="AL30" s="1"/>
      <c r="AM30" s="1"/>
    </row>
    <row r="31" spans="1:39" ht="21" customHeight="1">
      <c r="B31" s="720"/>
      <c r="C31" s="65"/>
      <c r="D31" s="291"/>
      <c r="E31" s="1"/>
      <c r="G31" s="132"/>
      <c r="I31" s="116"/>
      <c r="J31" s="132"/>
      <c r="L31" s="116"/>
      <c r="M31" s="1"/>
      <c r="N31" s="1"/>
      <c r="O31" s="116" t="s">
        <v>208</v>
      </c>
      <c r="P31" s="1"/>
      <c r="Q31" s="1100"/>
      <c r="R31" s="1100"/>
      <c r="S31" s="1100"/>
      <c r="T31" s="1113"/>
      <c r="U31" s="1100"/>
      <c r="V31" s="1100"/>
      <c r="W31" s="1041"/>
      <c r="X31" s="1100"/>
      <c r="Y31" s="1041"/>
      <c r="AA31" s="1"/>
      <c r="AB31" s="1"/>
      <c r="AD31" s="1"/>
      <c r="AE31" s="1"/>
      <c r="AF31" s="134" t="s">
        <v>208</v>
      </c>
      <c r="AG31" s="1"/>
      <c r="AH31" s="1"/>
      <c r="AI31" s="1"/>
      <c r="AJ31" s="1"/>
      <c r="AK31" s="1"/>
      <c r="AL31" s="1"/>
      <c r="AM31" s="1"/>
    </row>
    <row r="32" spans="1:39" ht="21" customHeight="1">
      <c r="B32" s="1718" t="s">
        <v>541</v>
      </c>
      <c r="C32" s="1719"/>
      <c r="D32" s="1704" t="s">
        <v>533</v>
      </c>
      <c r="E32" s="1705"/>
      <c r="F32" s="1706"/>
      <c r="G32" s="1704" t="s">
        <v>544</v>
      </c>
      <c r="H32" s="1705"/>
      <c r="I32" s="1706"/>
      <c r="J32" s="1704" t="s">
        <v>587</v>
      </c>
      <c r="K32" s="1705"/>
      <c r="L32" s="1706"/>
      <c r="M32" s="1704" t="s">
        <v>641</v>
      </c>
      <c r="N32" s="1705"/>
      <c r="O32" s="1706"/>
      <c r="P32" s="1"/>
      <c r="Q32" s="1725" t="s">
        <v>541</v>
      </c>
      <c r="R32" s="1726"/>
      <c r="S32" s="1726"/>
      <c r="T32" s="1727"/>
      <c r="U32" s="1753" t="s">
        <v>605</v>
      </c>
      <c r="V32" s="1754"/>
      <c r="W32" s="1755"/>
      <c r="X32" s="1753" t="s">
        <v>640</v>
      </c>
      <c r="Y32" s="1754"/>
      <c r="Z32" s="1755"/>
      <c r="AA32" s="1753" t="s">
        <v>678</v>
      </c>
      <c r="AB32" s="1754"/>
      <c r="AC32" s="1755"/>
      <c r="AD32" s="1753" t="s">
        <v>690</v>
      </c>
      <c r="AE32" s="1754"/>
      <c r="AF32" s="1755"/>
      <c r="AG32" s="1"/>
      <c r="AH32" s="1"/>
      <c r="AI32" s="1"/>
      <c r="AJ32" s="1"/>
      <c r="AK32" s="1"/>
      <c r="AL32" s="1"/>
      <c r="AM32" s="1"/>
    </row>
    <row r="33" spans="1:39" ht="21" customHeight="1">
      <c r="B33" s="1720"/>
      <c r="C33" s="1721"/>
      <c r="D33" s="1707"/>
      <c r="E33" s="1708"/>
      <c r="F33" s="1709"/>
      <c r="G33" s="1707"/>
      <c r="H33" s="1708"/>
      <c r="I33" s="1709"/>
      <c r="J33" s="1707"/>
      <c r="K33" s="1708"/>
      <c r="L33" s="1709"/>
      <c r="M33" s="1707"/>
      <c r="N33" s="1708"/>
      <c r="O33" s="1709"/>
      <c r="P33" s="1"/>
      <c r="Q33" s="1728"/>
      <c r="R33" s="1729"/>
      <c r="S33" s="1729"/>
      <c r="T33" s="1730"/>
      <c r="U33" s="1756"/>
      <c r="V33" s="1757"/>
      <c r="W33" s="1758"/>
      <c r="X33" s="1756"/>
      <c r="Y33" s="1757"/>
      <c r="Z33" s="1758"/>
      <c r="AA33" s="1756"/>
      <c r="AB33" s="1757"/>
      <c r="AC33" s="1758"/>
      <c r="AD33" s="1756"/>
      <c r="AE33" s="1757"/>
      <c r="AF33" s="1758"/>
      <c r="AG33" s="1"/>
      <c r="AH33" s="1"/>
      <c r="AI33" s="1"/>
      <c r="AJ33" s="1"/>
      <c r="AK33" s="1"/>
      <c r="AL33" s="1"/>
      <c r="AM33" s="1"/>
    </row>
    <row r="34" spans="1:39" ht="21" customHeight="1">
      <c r="B34" s="1722"/>
      <c r="C34" s="1723"/>
      <c r="D34" s="129" t="s">
        <v>231</v>
      </c>
      <c r="E34" s="130" t="s">
        <v>586</v>
      </c>
      <c r="F34" s="131" t="s">
        <v>5</v>
      </c>
      <c r="G34" s="129" t="s">
        <v>231</v>
      </c>
      <c r="H34" s="130" t="s">
        <v>586</v>
      </c>
      <c r="I34" s="131" t="s">
        <v>5</v>
      </c>
      <c r="J34" s="129" t="s">
        <v>231</v>
      </c>
      <c r="K34" s="130" t="s">
        <v>586</v>
      </c>
      <c r="L34" s="131" t="s">
        <v>5</v>
      </c>
      <c r="M34" s="129" t="s">
        <v>231</v>
      </c>
      <c r="N34" s="130" t="s">
        <v>232</v>
      </c>
      <c r="O34" s="131" t="s">
        <v>5</v>
      </c>
      <c r="P34" s="1"/>
      <c r="Q34" s="1731"/>
      <c r="R34" s="1732"/>
      <c r="S34" s="1732"/>
      <c r="T34" s="1733"/>
      <c r="U34" s="129" t="s">
        <v>231</v>
      </c>
      <c r="V34" s="130" t="s">
        <v>232</v>
      </c>
      <c r="W34" s="131" t="s">
        <v>5</v>
      </c>
      <c r="X34" s="129" t="s">
        <v>231</v>
      </c>
      <c r="Y34" s="130" t="s">
        <v>232</v>
      </c>
      <c r="Z34" s="131" t="s">
        <v>5</v>
      </c>
      <c r="AA34" s="129" t="s">
        <v>231</v>
      </c>
      <c r="AB34" s="130" t="s">
        <v>232</v>
      </c>
      <c r="AC34" s="131" t="s">
        <v>5</v>
      </c>
      <c r="AD34" s="1504" t="s">
        <v>231</v>
      </c>
      <c r="AE34" s="1505" t="s">
        <v>232</v>
      </c>
      <c r="AF34" s="1506" t="s">
        <v>5</v>
      </c>
      <c r="AG34" s="1"/>
      <c r="AH34" s="1"/>
      <c r="AI34" s="1"/>
      <c r="AJ34" s="1"/>
      <c r="AK34" s="1"/>
      <c r="AL34" s="1"/>
      <c r="AM34" s="1"/>
    </row>
    <row r="35" spans="1:39" ht="21" customHeight="1">
      <c r="B35" s="1711" t="s">
        <v>661</v>
      </c>
      <c r="C35" s="1747"/>
      <c r="D35" s="726">
        <v>17</v>
      </c>
      <c r="E35" s="727">
        <v>4</v>
      </c>
      <c r="F35" s="724">
        <f>SUM(D35:E35)</f>
        <v>21</v>
      </c>
      <c r="G35" s="726">
        <v>15</v>
      </c>
      <c r="H35" s="727">
        <v>9</v>
      </c>
      <c r="I35" s="724">
        <f>SUM(G35:H35)</f>
        <v>24</v>
      </c>
      <c r="J35" s="726">
        <v>15</v>
      </c>
      <c r="K35" s="727">
        <v>8</v>
      </c>
      <c r="L35" s="724">
        <f>SUM(J35:K35)</f>
        <v>23</v>
      </c>
      <c r="M35" s="726">
        <v>14</v>
      </c>
      <c r="N35" s="727">
        <v>11</v>
      </c>
      <c r="O35" s="724">
        <v>25</v>
      </c>
      <c r="P35" s="1"/>
      <c r="Q35" s="1734" t="s">
        <v>514</v>
      </c>
      <c r="R35" s="1735"/>
      <c r="S35" s="1735"/>
      <c r="T35" s="1736"/>
      <c r="U35" s="1101">
        <v>13</v>
      </c>
      <c r="V35" s="1102">
        <v>9</v>
      </c>
      <c r="W35" s="1103">
        <v>22</v>
      </c>
      <c r="X35" s="1101">
        <v>17</v>
      </c>
      <c r="Y35" s="1102">
        <v>4</v>
      </c>
      <c r="Z35" s="1103">
        <v>21</v>
      </c>
      <c r="AA35" s="726">
        <v>18</v>
      </c>
      <c r="AB35" s="1222">
        <v>5</v>
      </c>
      <c r="AC35" s="1223">
        <v>23</v>
      </c>
      <c r="AD35" s="1101">
        <v>20</v>
      </c>
      <c r="AE35" s="1102">
        <v>6</v>
      </c>
      <c r="AF35" s="1103">
        <f>AD35+AE35</f>
        <v>26</v>
      </c>
      <c r="AG35" s="1"/>
      <c r="AH35" s="1"/>
      <c r="AI35" s="1"/>
      <c r="AJ35" s="1"/>
      <c r="AK35" s="1"/>
      <c r="AL35" s="1"/>
      <c r="AM35" s="1"/>
    </row>
    <row r="36" spans="1:39" ht="21" customHeight="1">
      <c r="B36" s="1713" t="s">
        <v>662</v>
      </c>
      <c r="C36" s="1749"/>
      <c r="D36" s="728">
        <v>30</v>
      </c>
      <c r="E36" s="729">
        <v>8</v>
      </c>
      <c r="F36" s="730">
        <f t="shared" ref="F36:F45" si="0">SUM(D36:E36)</f>
        <v>38</v>
      </c>
      <c r="G36" s="728">
        <v>29</v>
      </c>
      <c r="H36" s="729">
        <v>9</v>
      </c>
      <c r="I36" s="730">
        <f t="shared" ref="I36:I45" si="1">SUM(G36:H36)</f>
        <v>38</v>
      </c>
      <c r="J36" s="728">
        <v>29</v>
      </c>
      <c r="K36" s="729">
        <v>10</v>
      </c>
      <c r="L36" s="730">
        <f t="shared" ref="L36:L45" si="2">SUM(J36:K36)</f>
        <v>39</v>
      </c>
      <c r="M36" s="728">
        <v>32</v>
      </c>
      <c r="N36" s="729">
        <v>7</v>
      </c>
      <c r="O36" s="730">
        <v>39</v>
      </c>
      <c r="P36" s="1"/>
      <c r="Q36" s="1737" t="s">
        <v>548</v>
      </c>
      <c r="R36" s="1738"/>
      <c r="S36" s="1738"/>
      <c r="T36" s="1739"/>
      <c r="U36" s="1104">
        <v>30</v>
      </c>
      <c r="V36" s="1105">
        <v>7</v>
      </c>
      <c r="W36" s="1103">
        <v>37</v>
      </c>
      <c r="X36" s="1104">
        <v>29</v>
      </c>
      <c r="Y36" s="1105">
        <v>10</v>
      </c>
      <c r="Z36" s="1103">
        <v>39</v>
      </c>
      <c r="AA36" s="728">
        <v>30</v>
      </c>
      <c r="AB36" s="1224">
        <v>7</v>
      </c>
      <c r="AC36" s="1223">
        <v>37</v>
      </c>
      <c r="AD36" s="1104">
        <v>27</v>
      </c>
      <c r="AE36" s="1105">
        <v>8</v>
      </c>
      <c r="AF36" s="1103">
        <f t="shared" ref="AF36:AF42" si="3">AD36+AE36</f>
        <v>35</v>
      </c>
      <c r="AG36" s="1"/>
      <c r="AH36" s="1"/>
      <c r="AI36" s="1"/>
      <c r="AJ36" s="1"/>
      <c r="AK36" s="1"/>
      <c r="AL36" s="1"/>
      <c r="AM36" s="1"/>
    </row>
    <row r="37" spans="1:39" ht="21" customHeight="1">
      <c r="B37" s="1713" t="s">
        <v>549</v>
      </c>
      <c r="C37" s="1714"/>
      <c r="D37" s="728">
        <v>14</v>
      </c>
      <c r="E37" s="729">
        <v>2</v>
      </c>
      <c r="F37" s="730">
        <f t="shared" si="0"/>
        <v>16</v>
      </c>
      <c r="G37" s="728">
        <v>15</v>
      </c>
      <c r="H37" s="729">
        <v>1</v>
      </c>
      <c r="I37" s="730">
        <f t="shared" si="1"/>
        <v>16</v>
      </c>
      <c r="J37" s="728">
        <v>12</v>
      </c>
      <c r="K37" s="729">
        <v>3</v>
      </c>
      <c r="L37" s="730">
        <f t="shared" si="2"/>
        <v>15</v>
      </c>
      <c r="M37" s="728">
        <v>12</v>
      </c>
      <c r="N37" s="729">
        <v>1</v>
      </c>
      <c r="O37" s="730">
        <v>13</v>
      </c>
      <c r="P37" s="1"/>
      <c r="Q37" s="1740" t="s">
        <v>665</v>
      </c>
      <c r="R37" s="1738"/>
      <c r="S37" s="1738"/>
      <c r="T37" s="1739"/>
      <c r="U37" s="1104">
        <v>38</v>
      </c>
      <c r="V37" s="1105">
        <v>6</v>
      </c>
      <c r="W37" s="1103">
        <v>44</v>
      </c>
      <c r="X37" s="1104">
        <v>33</v>
      </c>
      <c r="Y37" s="1105">
        <v>11</v>
      </c>
      <c r="Z37" s="1103">
        <v>44</v>
      </c>
      <c r="AA37" s="728">
        <v>34</v>
      </c>
      <c r="AB37" s="1224">
        <v>7</v>
      </c>
      <c r="AC37" s="1223">
        <v>41</v>
      </c>
      <c r="AD37" s="1104">
        <v>35</v>
      </c>
      <c r="AE37" s="1105">
        <v>10</v>
      </c>
      <c r="AF37" s="1103">
        <f t="shared" si="3"/>
        <v>45</v>
      </c>
      <c r="AG37" s="1"/>
      <c r="AH37" s="1"/>
      <c r="AI37" s="1"/>
      <c r="AJ37" s="1"/>
      <c r="AK37" s="1"/>
      <c r="AL37" s="1"/>
      <c r="AM37" s="1"/>
    </row>
    <row r="38" spans="1:39" ht="21" customHeight="1">
      <c r="B38" s="1713" t="s">
        <v>554</v>
      </c>
      <c r="C38" s="1714"/>
      <c r="D38" s="728">
        <v>28</v>
      </c>
      <c r="E38" s="729">
        <v>22</v>
      </c>
      <c r="F38" s="730">
        <f t="shared" si="0"/>
        <v>50</v>
      </c>
      <c r="G38" s="728">
        <v>30</v>
      </c>
      <c r="H38" s="729">
        <v>16</v>
      </c>
      <c r="I38" s="730">
        <f t="shared" si="1"/>
        <v>46</v>
      </c>
      <c r="J38" s="728">
        <v>30</v>
      </c>
      <c r="K38" s="729">
        <v>6</v>
      </c>
      <c r="L38" s="730">
        <f t="shared" si="2"/>
        <v>36</v>
      </c>
      <c r="M38" s="728">
        <v>32</v>
      </c>
      <c r="N38" s="729">
        <v>6</v>
      </c>
      <c r="O38" s="730">
        <v>38</v>
      </c>
      <c r="P38" s="1"/>
      <c r="Q38" s="1737" t="s">
        <v>666</v>
      </c>
      <c r="R38" s="1738"/>
      <c r="S38" s="1738"/>
      <c r="T38" s="1739"/>
      <c r="U38" s="1104">
        <v>10</v>
      </c>
      <c r="V38" s="1105">
        <v>7</v>
      </c>
      <c r="W38" s="1103">
        <v>17</v>
      </c>
      <c r="X38" s="1104">
        <v>12</v>
      </c>
      <c r="Y38" s="1105">
        <v>5</v>
      </c>
      <c r="Z38" s="1103">
        <v>17</v>
      </c>
      <c r="AA38" s="728">
        <v>12</v>
      </c>
      <c r="AB38" s="1224">
        <v>4</v>
      </c>
      <c r="AC38" s="1223">
        <v>16</v>
      </c>
      <c r="AD38" s="1104">
        <v>13</v>
      </c>
      <c r="AE38" s="1105">
        <v>6</v>
      </c>
      <c r="AF38" s="1103">
        <f t="shared" si="3"/>
        <v>19</v>
      </c>
      <c r="AG38" s="1"/>
      <c r="AH38" s="1"/>
      <c r="AI38" s="1"/>
      <c r="AJ38" s="1"/>
      <c r="AK38" s="1"/>
      <c r="AL38" s="1"/>
      <c r="AM38" s="1"/>
    </row>
    <row r="39" spans="1:39" ht="21" customHeight="1">
      <c r="B39" s="1713" t="s">
        <v>551</v>
      </c>
      <c r="C39" s="1714"/>
      <c r="D39" s="728">
        <v>17</v>
      </c>
      <c r="E39" s="729">
        <v>5</v>
      </c>
      <c r="F39" s="730">
        <f t="shared" si="0"/>
        <v>22</v>
      </c>
      <c r="G39" s="728">
        <v>14</v>
      </c>
      <c r="H39" s="729">
        <v>5</v>
      </c>
      <c r="I39" s="730">
        <f t="shared" si="1"/>
        <v>19</v>
      </c>
      <c r="J39" s="728">
        <v>13</v>
      </c>
      <c r="K39" s="729">
        <v>7</v>
      </c>
      <c r="L39" s="730">
        <f t="shared" si="2"/>
        <v>20</v>
      </c>
      <c r="M39" s="728">
        <v>10</v>
      </c>
      <c r="N39" s="729">
        <v>7</v>
      </c>
      <c r="O39" s="730">
        <v>17</v>
      </c>
      <c r="P39" s="1"/>
      <c r="Q39" s="1737" t="s">
        <v>667</v>
      </c>
      <c r="R39" s="1738"/>
      <c r="S39" s="1738"/>
      <c r="T39" s="1739"/>
      <c r="U39" s="1104">
        <v>10</v>
      </c>
      <c r="V39" s="1105">
        <v>0</v>
      </c>
      <c r="W39" s="1103">
        <v>10</v>
      </c>
      <c r="X39" s="1104">
        <v>9</v>
      </c>
      <c r="Y39" s="1105">
        <v>0</v>
      </c>
      <c r="Z39" s="1103">
        <v>9</v>
      </c>
      <c r="AA39" s="728">
        <v>6</v>
      </c>
      <c r="AB39" s="1224">
        <v>1</v>
      </c>
      <c r="AC39" s="1223">
        <v>7</v>
      </c>
      <c r="AD39" s="1104">
        <v>7</v>
      </c>
      <c r="AE39" s="1105">
        <v>0</v>
      </c>
      <c r="AF39" s="1103">
        <f t="shared" si="3"/>
        <v>7</v>
      </c>
      <c r="AG39" s="1"/>
      <c r="AH39" s="1"/>
      <c r="AI39" s="1"/>
      <c r="AJ39" s="1"/>
      <c r="AK39" s="1"/>
      <c r="AL39" s="1"/>
      <c r="AM39" s="1"/>
    </row>
    <row r="40" spans="1:39" ht="21" customHeight="1">
      <c r="B40" s="1713" t="s">
        <v>561</v>
      </c>
      <c r="C40" s="1714"/>
      <c r="D40" s="728">
        <v>11</v>
      </c>
      <c r="E40" s="729">
        <v>3</v>
      </c>
      <c r="F40" s="730">
        <f t="shared" si="0"/>
        <v>14</v>
      </c>
      <c r="G40" s="728">
        <v>9</v>
      </c>
      <c r="H40" s="729">
        <v>2</v>
      </c>
      <c r="I40" s="730">
        <f t="shared" si="1"/>
        <v>11</v>
      </c>
      <c r="J40" s="728">
        <v>9</v>
      </c>
      <c r="K40" s="729">
        <v>0</v>
      </c>
      <c r="L40" s="730">
        <f t="shared" si="2"/>
        <v>9</v>
      </c>
      <c r="M40" s="728">
        <v>10</v>
      </c>
      <c r="N40" s="729">
        <v>0</v>
      </c>
      <c r="O40" s="730">
        <v>10</v>
      </c>
      <c r="P40" s="1"/>
      <c r="Q40" s="1737" t="s">
        <v>668</v>
      </c>
      <c r="R40" s="1738"/>
      <c r="S40" s="1738"/>
      <c r="T40" s="1739"/>
      <c r="U40" s="1104">
        <v>18</v>
      </c>
      <c r="V40" s="1105">
        <v>8</v>
      </c>
      <c r="W40" s="1103">
        <v>26</v>
      </c>
      <c r="X40" s="1104">
        <v>18</v>
      </c>
      <c r="Y40" s="1105">
        <v>6</v>
      </c>
      <c r="Z40" s="1103">
        <v>24</v>
      </c>
      <c r="AA40" s="728">
        <v>17</v>
      </c>
      <c r="AB40" s="1224">
        <v>5</v>
      </c>
      <c r="AC40" s="1223">
        <v>22</v>
      </c>
      <c r="AD40" s="1104">
        <v>17</v>
      </c>
      <c r="AE40" s="1105">
        <v>6</v>
      </c>
      <c r="AF40" s="1103">
        <f t="shared" si="3"/>
        <v>23</v>
      </c>
      <c r="AG40" s="1"/>
      <c r="AH40" s="1"/>
      <c r="AI40" s="1"/>
      <c r="AJ40" s="1"/>
      <c r="AK40" s="1"/>
      <c r="AL40" s="1"/>
      <c r="AM40" s="1"/>
    </row>
    <row r="41" spans="1:39" ht="21" customHeight="1">
      <c r="B41" s="1713" t="s">
        <v>562</v>
      </c>
      <c r="C41" s="1714"/>
      <c r="D41" s="728">
        <v>15</v>
      </c>
      <c r="E41" s="729">
        <v>5</v>
      </c>
      <c r="F41" s="730">
        <f t="shared" si="0"/>
        <v>20</v>
      </c>
      <c r="G41" s="728">
        <v>12</v>
      </c>
      <c r="H41" s="729">
        <v>8</v>
      </c>
      <c r="I41" s="730">
        <f t="shared" si="1"/>
        <v>20</v>
      </c>
      <c r="J41" s="728">
        <v>12</v>
      </c>
      <c r="K41" s="729">
        <v>6</v>
      </c>
      <c r="L41" s="730">
        <f t="shared" si="2"/>
        <v>18</v>
      </c>
      <c r="M41" s="728">
        <v>13</v>
      </c>
      <c r="N41" s="729">
        <v>4</v>
      </c>
      <c r="O41" s="730">
        <v>17</v>
      </c>
      <c r="P41" s="1"/>
      <c r="Q41" s="1737" t="s">
        <v>669</v>
      </c>
      <c r="R41" s="1738"/>
      <c r="S41" s="1738"/>
      <c r="T41" s="1739"/>
      <c r="U41" s="1104">
        <v>14</v>
      </c>
      <c r="V41" s="1105">
        <v>10</v>
      </c>
      <c r="W41" s="1103">
        <v>24</v>
      </c>
      <c r="X41" s="1104">
        <v>16</v>
      </c>
      <c r="Y41" s="1105">
        <v>10</v>
      </c>
      <c r="Z41" s="1103">
        <v>26</v>
      </c>
      <c r="AA41" s="728">
        <v>18</v>
      </c>
      <c r="AB41" s="1224">
        <v>11</v>
      </c>
      <c r="AC41" s="1223">
        <v>29</v>
      </c>
      <c r="AD41" s="1104">
        <v>23</v>
      </c>
      <c r="AE41" s="1105">
        <v>14</v>
      </c>
      <c r="AF41" s="1103">
        <f t="shared" si="3"/>
        <v>37</v>
      </c>
      <c r="AG41" s="1"/>
      <c r="AH41" s="1"/>
      <c r="AI41" s="1"/>
      <c r="AJ41" s="1"/>
      <c r="AK41" s="1"/>
      <c r="AL41" s="1"/>
      <c r="AM41" s="1"/>
    </row>
    <row r="42" spans="1:39" ht="21" customHeight="1" thickBot="1">
      <c r="B42" s="1713" t="s">
        <v>556</v>
      </c>
      <c r="C42" s="1714"/>
      <c r="D42" s="728">
        <v>28</v>
      </c>
      <c r="E42" s="729">
        <v>8</v>
      </c>
      <c r="F42" s="730">
        <f t="shared" si="0"/>
        <v>36</v>
      </c>
      <c r="G42" s="728">
        <v>26</v>
      </c>
      <c r="H42" s="729">
        <v>10</v>
      </c>
      <c r="I42" s="730">
        <f t="shared" si="1"/>
        <v>36</v>
      </c>
      <c r="J42" s="728">
        <v>24</v>
      </c>
      <c r="K42" s="729">
        <v>9</v>
      </c>
      <c r="L42" s="730">
        <f t="shared" si="2"/>
        <v>33</v>
      </c>
      <c r="M42" s="728">
        <v>18</v>
      </c>
      <c r="N42" s="729">
        <v>13</v>
      </c>
      <c r="O42" s="730">
        <v>31</v>
      </c>
      <c r="P42" s="1"/>
      <c r="Q42" s="1741" t="s">
        <v>663</v>
      </c>
      <c r="R42" s="1742"/>
      <c r="S42" s="1742"/>
      <c r="T42" s="1743"/>
      <c r="U42" s="1106">
        <v>32</v>
      </c>
      <c r="V42" s="1107">
        <v>11</v>
      </c>
      <c r="W42" s="1108">
        <v>43</v>
      </c>
      <c r="X42" s="1106">
        <v>33</v>
      </c>
      <c r="Y42" s="1107">
        <v>5</v>
      </c>
      <c r="Z42" s="1108">
        <v>38</v>
      </c>
      <c r="AA42" s="731">
        <v>31</v>
      </c>
      <c r="AB42" s="1225">
        <v>7</v>
      </c>
      <c r="AC42" s="1226">
        <v>38</v>
      </c>
      <c r="AD42" s="1507">
        <v>27</v>
      </c>
      <c r="AE42" s="1508">
        <v>6</v>
      </c>
      <c r="AF42" s="1509">
        <f t="shared" si="3"/>
        <v>33</v>
      </c>
      <c r="AG42" s="1"/>
      <c r="AH42" s="1"/>
      <c r="AI42" s="1"/>
      <c r="AJ42" s="1"/>
      <c r="AK42" s="1"/>
      <c r="AL42" s="1"/>
      <c r="AM42" s="1"/>
    </row>
    <row r="43" spans="1:39" ht="21" customHeight="1" thickTop="1">
      <c r="B43" s="1713" t="s">
        <v>558</v>
      </c>
      <c r="C43" s="1714"/>
      <c r="D43" s="728">
        <v>9</v>
      </c>
      <c r="E43" s="729">
        <v>1</v>
      </c>
      <c r="F43" s="730">
        <f t="shared" si="0"/>
        <v>10</v>
      </c>
      <c r="G43" s="728">
        <v>9</v>
      </c>
      <c r="H43" s="729">
        <v>3</v>
      </c>
      <c r="I43" s="730">
        <f t="shared" si="1"/>
        <v>12</v>
      </c>
      <c r="J43" s="728">
        <v>7</v>
      </c>
      <c r="K43" s="729">
        <v>0</v>
      </c>
      <c r="L43" s="730">
        <f t="shared" si="2"/>
        <v>7</v>
      </c>
      <c r="M43" s="728">
        <v>5</v>
      </c>
      <c r="N43" s="729">
        <v>2</v>
      </c>
      <c r="O43" s="730">
        <v>7</v>
      </c>
      <c r="P43" s="1"/>
      <c r="Q43" s="1750" t="s">
        <v>664</v>
      </c>
      <c r="R43" s="1751"/>
      <c r="S43" s="1751"/>
      <c r="T43" s="1752"/>
      <c r="U43" s="1109">
        <v>165</v>
      </c>
      <c r="V43" s="1110">
        <v>58</v>
      </c>
      <c r="W43" s="1111">
        <v>223</v>
      </c>
      <c r="X43" s="1112">
        <v>167</v>
      </c>
      <c r="Y43" s="1110">
        <v>51</v>
      </c>
      <c r="Z43" s="1111">
        <v>218</v>
      </c>
      <c r="AA43" s="1227">
        <v>166</v>
      </c>
      <c r="AB43" s="1228">
        <v>47</v>
      </c>
      <c r="AC43" s="1229">
        <v>213</v>
      </c>
      <c r="AD43" s="1510">
        <f>SUM(AD35:AD42)</f>
        <v>169</v>
      </c>
      <c r="AE43" s="951">
        <f>SUM(AE35:AE42)</f>
        <v>56</v>
      </c>
      <c r="AF43" s="1511">
        <f>AD43+AE43</f>
        <v>225</v>
      </c>
      <c r="AG43" s="1"/>
      <c r="AH43" s="1"/>
      <c r="AI43" s="1"/>
      <c r="AJ43" s="1"/>
      <c r="AK43" s="1"/>
      <c r="AL43" s="1"/>
      <c r="AM43" s="1"/>
    </row>
    <row r="44" spans="1:39" ht="21" customHeight="1" thickBot="1">
      <c r="B44" s="1716" t="s">
        <v>663</v>
      </c>
      <c r="C44" s="1717"/>
      <c r="D44" s="731">
        <v>22</v>
      </c>
      <c r="E44" s="732">
        <v>4</v>
      </c>
      <c r="F44" s="725">
        <f t="shared" si="0"/>
        <v>26</v>
      </c>
      <c r="G44" s="731">
        <v>25</v>
      </c>
      <c r="H44" s="732">
        <v>1</v>
      </c>
      <c r="I44" s="725">
        <f t="shared" si="1"/>
        <v>26</v>
      </c>
      <c r="J44" s="731">
        <v>24</v>
      </c>
      <c r="K44" s="732">
        <v>4</v>
      </c>
      <c r="L44" s="725">
        <f t="shared" si="2"/>
        <v>28</v>
      </c>
      <c r="M44" s="731">
        <v>18</v>
      </c>
      <c r="N44" s="732">
        <v>8</v>
      </c>
      <c r="O44" s="725">
        <v>26</v>
      </c>
      <c r="Q44" s="1724"/>
      <c r="R44" s="1724"/>
      <c r="S44" s="1724"/>
      <c r="T44" s="1724"/>
      <c r="U44" s="1724"/>
      <c r="V44" s="1724"/>
      <c r="W44" s="1724"/>
      <c r="X44" s="1724"/>
      <c r="Y44" s="1724"/>
      <c r="Z44" s="1724"/>
      <c r="AA44" s="1724"/>
      <c r="AB44" s="1724"/>
      <c r="AC44" s="1724"/>
      <c r="AD44" s="1724"/>
      <c r="AE44" s="1724"/>
      <c r="AF44" s="1724"/>
      <c r="AG44" s="1"/>
      <c r="AH44" s="1"/>
      <c r="AI44" s="1"/>
      <c r="AJ44" s="1"/>
      <c r="AK44" s="1"/>
      <c r="AL44" s="1"/>
      <c r="AM44" s="1"/>
    </row>
    <row r="45" spans="1:39" ht="21" customHeight="1" thickTop="1">
      <c r="B45" s="1702" t="s">
        <v>5</v>
      </c>
      <c r="C45" s="1748"/>
      <c r="D45" s="733">
        <f>SUM(D35:D44)</f>
        <v>191</v>
      </c>
      <c r="E45" s="734">
        <f>SUM(E35:E44)</f>
        <v>62</v>
      </c>
      <c r="F45" s="735">
        <f t="shared" si="0"/>
        <v>253</v>
      </c>
      <c r="G45" s="733">
        <f>SUM(G35:G44)</f>
        <v>184</v>
      </c>
      <c r="H45" s="734">
        <f>SUM(H35:H44)</f>
        <v>64</v>
      </c>
      <c r="I45" s="735">
        <f t="shared" si="1"/>
        <v>248</v>
      </c>
      <c r="J45" s="733">
        <f>SUM(J35:J44)</f>
        <v>175</v>
      </c>
      <c r="K45" s="734">
        <f>SUM(K35:K44)</f>
        <v>53</v>
      </c>
      <c r="L45" s="735">
        <f t="shared" si="2"/>
        <v>228</v>
      </c>
      <c r="M45" s="733">
        <f>SUM(M35:M44)</f>
        <v>164</v>
      </c>
      <c r="N45" s="734">
        <f>SUM(N35:N44)</f>
        <v>59</v>
      </c>
      <c r="O45" s="735">
        <f t="shared" ref="O45" si="4">SUM(M45:N45)</f>
        <v>223</v>
      </c>
      <c r="P45" s="1"/>
      <c r="Q45" s="1724"/>
      <c r="R45" s="1724"/>
      <c r="S45" s="1724"/>
      <c r="T45" s="1724"/>
      <c r="U45" s="1724"/>
      <c r="V45" s="1724"/>
      <c r="W45" s="1724"/>
      <c r="X45" s="1724"/>
      <c r="Y45" s="1724"/>
      <c r="Z45" s="1724"/>
      <c r="AA45" s="1724"/>
      <c r="AB45" s="1724"/>
      <c r="AC45" s="1724"/>
      <c r="AD45" s="1724"/>
      <c r="AE45" s="1724"/>
      <c r="AF45" s="1724"/>
      <c r="AG45" s="1"/>
      <c r="AH45" s="1"/>
      <c r="AI45" s="1"/>
      <c r="AJ45" s="1"/>
      <c r="AK45" s="1"/>
      <c r="AL45" s="1"/>
      <c r="AM45" s="1"/>
    </row>
    <row r="46" spans="1:39" ht="21" customHeight="1">
      <c r="B46" s="1715" t="s">
        <v>222</v>
      </c>
      <c r="C46" s="1715"/>
      <c r="D46" s="723" t="s">
        <v>543</v>
      </c>
      <c r="E46" s="132"/>
      <c r="G46" s="723" t="s">
        <v>585</v>
      </c>
      <c r="J46" s="723" t="s">
        <v>601</v>
      </c>
      <c r="M46" s="723" t="s">
        <v>643</v>
      </c>
      <c r="P46" s="132"/>
      <c r="Q46" s="1724"/>
      <c r="R46" s="1724"/>
      <c r="S46" s="1724"/>
      <c r="T46" s="1724"/>
      <c r="U46" s="1724"/>
      <c r="V46" s="1724"/>
      <c r="W46" s="1724"/>
      <c r="X46" s="1724"/>
      <c r="Y46" s="1724"/>
      <c r="Z46" s="1724"/>
      <c r="AA46" s="1724"/>
      <c r="AB46" s="1724"/>
      <c r="AC46" s="1724"/>
      <c r="AD46" s="1724"/>
      <c r="AE46" s="1724"/>
      <c r="AF46" s="1724"/>
      <c r="AG46" s="1"/>
      <c r="AH46" s="1"/>
      <c r="AI46" s="1"/>
      <c r="AJ46" s="1"/>
      <c r="AK46" s="1"/>
      <c r="AL46" s="1"/>
      <c r="AM46" s="1"/>
    </row>
    <row r="47" spans="1:39" ht="21" customHeight="1">
      <c r="B47" s="721"/>
      <c r="C47" s="722"/>
      <c r="D47" s="723"/>
      <c r="E47" s="1"/>
      <c r="F47" s="1"/>
      <c r="G47" s="290"/>
      <c r="H47" s="1"/>
      <c r="I47" s="1"/>
      <c r="J47" s="291"/>
      <c r="K47" s="1"/>
      <c r="L47" s="1"/>
      <c r="M47" s="132"/>
      <c r="P47" s="132"/>
      <c r="S47" s="132"/>
      <c r="V47" s="132"/>
      <c r="Y47" s="132"/>
      <c r="AB47" s="132"/>
      <c r="AE47" s="132"/>
      <c r="AH47" s="1"/>
      <c r="AI47" s="1"/>
      <c r="AJ47" s="1"/>
      <c r="AK47" s="1"/>
      <c r="AL47" s="1"/>
      <c r="AM47" s="1"/>
    </row>
    <row r="48" spans="1:39" ht="21" customHeight="1">
      <c r="A48" s="60" t="s">
        <v>482</v>
      </c>
      <c r="B48" s="60"/>
      <c r="C48" s="60"/>
      <c r="AH48" s="1"/>
      <c r="AI48" s="1"/>
      <c r="AJ48" s="1"/>
      <c r="AK48" s="1"/>
      <c r="AL48" s="1"/>
      <c r="AM48" s="1"/>
    </row>
    <row r="49" spans="2:39">
      <c r="X49" s="116"/>
      <c r="AA49" s="116"/>
      <c r="AD49" s="116"/>
      <c r="AG49" s="116" t="s">
        <v>509</v>
      </c>
      <c r="AH49" s="1"/>
      <c r="AI49" s="1"/>
      <c r="AJ49" s="1"/>
      <c r="AK49" s="1"/>
      <c r="AL49" s="1"/>
      <c r="AM49" s="1"/>
    </row>
    <row r="50" spans="2:39" ht="18.75" customHeight="1">
      <c r="B50" s="1696"/>
      <c r="C50" s="1697"/>
      <c r="D50" s="1704" t="s">
        <v>209</v>
      </c>
      <c r="E50" s="1705"/>
      <c r="F50" s="1706"/>
      <c r="G50" s="1704" t="s">
        <v>210</v>
      </c>
      <c r="H50" s="1705"/>
      <c r="I50" s="1706"/>
      <c r="J50" s="1704" t="s">
        <v>211</v>
      </c>
      <c r="K50" s="1705"/>
      <c r="L50" s="1706"/>
      <c r="M50" s="1704" t="s">
        <v>212</v>
      </c>
      <c r="N50" s="1705"/>
      <c r="O50" s="1706"/>
      <c r="P50" s="1704" t="s">
        <v>14</v>
      </c>
      <c r="Q50" s="1705"/>
      <c r="R50" s="1706"/>
      <c r="S50" s="1704" t="s">
        <v>213</v>
      </c>
      <c r="T50" s="1705"/>
      <c r="U50" s="1706"/>
      <c r="V50" s="1704" t="s">
        <v>214</v>
      </c>
      <c r="W50" s="1705"/>
      <c r="X50" s="1706"/>
      <c r="Y50" s="1704" t="s">
        <v>215</v>
      </c>
      <c r="Z50" s="1705"/>
      <c r="AA50" s="1706"/>
      <c r="AB50" s="1704" t="s">
        <v>216</v>
      </c>
      <c r="AC50" s="1705"/>
      <c r="AD50" s="1706"/>
      <c r="AE50" s="1704" t="s">
        <v>85</v>
      </c>
      <c r="AF50" s="1705"/>
      <c r="AG50" s="1706"/>
      <c r="AH50" s="1"/>
      <c r="AI50" s="1"/>
      <c r="AJ50" s="1"/>
      <c r="AK50" s="1"/>
      <c r="AL50" s="1"/>
      <c r="AM50" s="1"/>
    </row>
    <row r="51" spans="2:39" ht="18" customHeight="1">
      <c r="B51" s="1698"/>
      <c r="C51" s="1699"/>
      <c r="D51" s="1707"/>
      <c r="E51" s="1708"/>
      <c r="F51" s="1709"/>
      <c r="G51" s="1707"/>
      <c r="H51" s="1708"/>
      <c r="I51" s="1709"/>
      <c r="J51" s="1707"/>
      <c r="K51" s="1708"/>
      <c r="L51" s="1709"/>
      <c r="M51" s="1707"/>
      <c r="N51" s="1708"/>
      <c r="O51" s="1709"/>
      <c r="P51" s="1707"/>
      <c r="Q51" s="1708"/>
      <c r="R51" s="1709"/>
      <c r="S51" s="1707"/>
      <c r="T51" s="1708"/>
      <c r="U51" s="1709"/>
      <c r="V51" s="1707"/>
      <c r="W51" s="1708"/>
      <c r="X51" s="1709"/>
      <c r="Y51" s="1707"/>
      <c r="Z51" s="1708"/>
      <c r="AA51" s="1709"/>
      <c r="AB51" s="1707"/>
      <c r="AC51" s="1708"/>
      <c r="AD51" s="1709"/>
      <c r="AE51" s="1707"/>
      <c r="AF51" s="1708"/>
      <c r="AG51" s="1709"/>
      <c r="AH51" s="1"/>
      <c r="AI51" s="1"/>
      <c r="AJ51" s="1"/>
      <c r="AK51" s="1"/>
      <c r="AL51" s="1"/>
      <c r="AM51" s="1"/>
    </row>
    <row r="52" spans="2:39" ht="21" customHeight="1">
      <c r="B52" s="1700"/>
      <c r="C52" s="1701"/>
      <c r="D52" s="129" t="s">
        <v>231</v>
      </c>
      <c r="E52" s="130" t="s">
        <v>586</v>
      </c>
      <c r="F52" s="131" t="s">
        <v>219</v>
      </c>
      <c r="G52" s="129" t="s">
        <v>231</v>
      </c>
      <c r="H52" s="130" t="s">
        <v>586</v>
      </c>
      <c r="I52" s="131" t="s">
        <v>219</v>
      </c>
      <c r="J52" s="129" t="s">
        <v>231</v>
      </c>
      <c r="K52" s="130" t="s">
        <v>586</v>
      </c>
      <c r="L52" s="131" t="s">
        <v>219</v>
      </c>
      <c r="M52" s="129" t="s">
        <v>231</v>
      </c>
      <c r="N52" s="130" t="s">
        <v>586</v>
      </c>
      <c r="O52" s="131" t="s">
        <v>219</v>
      </c>
      <c r="P52" s="129" t="s">
        <v>231</v>
      </c>
      <c r="Q52" s="130" t="s">
        <v>586</v>
      </c>
      <c r="R52" s="131" t="s">
        <v>219</v>
      </c>
      <c r="S52" s="129" t="s">
        <v>231</v>
      </c>
      <c r="T52" s="130" t="s">
        <v>586</v>
      </c>
      <c r="U52" s="131" t="s">
        <v>219</v>
      </c>
      <c r="V52" s="129" t="s">
        <v>231</v>
      </c>
      <c r="W52" s="130" t="s">
        <v>586</v>
      </c>
      <c r="X52" s="131" t="s">
        <v>219</v>
      </c>
      <c r="Y52" s="129" t="s">
        <v>231</v>
      </c>
      <c r="Z52" s="130" t="s">
        <v>586</v>
      </c>
      <c r="AA52" s="131" t="s">
        <v>219</v>
      </c>
      <c r="AB52" s="129" t="s">
        <v>231</v>
      </c>
      <c r="AC52" s="130" t="s">
        <v>586</v>
      </c>
      <c r="AD52" s="131" t="s">
        <v>219</v>
      </c>
      <c r="AE52" s="129" t="s">
        <v>231</v>
      </c>
      <c r="AF52" s="130" t="s">
        <v>586</v>
      </c>
      <c r="AG52" s="131" t="s">
        <v>5</v>
      </c>
      <c r="AH52" s="1"/>
      <c r="AI52" s="1"/>
      <c r="AJ52" s="1"/>
      <c r="AK52" s="1"/>
      <c r="AL52" s="1"/>
      <c r="AM52" s="1"/>
    </row>
    <row r="53" spans="2:39" ht="26.25" customHeight="1">
      <c r="B53" s="1711" t="s">
        <v>220</v>
      </c>
      <c r="C53" s="1712"/>
      <c r="D53" s="281">
        <v>159</v>
      </c>
      <c r="E53" s="282">
        <v>38</v>
      </c>
      <c r="F53" s="283">
        <v>197</v>
      </c>
      <c r="G53" s="281">
        <v>131</v>
      </c>
      <c r="H53" s="282">
        <v>52</v>
      </c>
      <c r="I53" s="283">
        <v>183</v>
      </c>
      <c r="J53" s="281">
        <v>129</v>
      </c>
      <c r="K53" s="282">
        <v>46</v>
      </c>
      <c r="L53" s="283">
        <v>175</v>
      </c>
      <c r="M53" s="122">
        <v>134</v>
      </c>
      <c r="N53" s="120">
        <v>48</v>
      </c>
      <c r="O53" s="121">
        <v>182</v>
      </c>
      <c r="P53" s="122">
        <v>123</v>
      </c>
      <c r="Q53" s="120">
        <v>66</v>
      </c>
      <c r="R53" s="121">
        <v>189</v>
      </c>
      <c r="S53" s="122">
        <v>101</v>
      </c>
      <c r="T53" s="120">
        <v>57</v>
      </c>
      <c r="U53" s="121">
        <v>158</v>
      </c>
      <c r="V53" s="122">
        <v>98</v>
      </c>
      <c r="W53" s="120">
        <v>41</v>
      </c>
      <c r="X53" s="121">
        <v>139</v>
      </c>
      <c r="Y53" s="122">
        <v>85</v>
      </c>
      <c r="Z53" s="120">
        <v>50</v>
      </c>
      <c r="AA53" s="121">
        <v>135</v>
      </c>
      <c r="AB53" s="122">
        <v>86</v>
      </c>
      <c r="AC53" s="120">
        <v>41</v>
      </c>
      <c r="AD53" s="121">
        <v>127</v>
      </c>
      <c r="AE53" s="122">
        <v>88</v>
      </c>
      <c r="AF53" s="120">
        <v>35</v>
      </c>
      <c r="AG53" s="121">
        <v>123</v>
      </c>
      <c r="AH53" s="1"/>
      <c r="AI53" s="1"/>
      <c r="AJ53" s="1"/>
      <c r="AK53" s="1"/>
      <c r="AL53" s="1"/>
      <c r="AM53" s="1"/>
    </row>
    <row r="54" spans="2:39" ht="26.25" customHeight="1" thickBot="1">
      <c r="B54" s="1698" t="s">
        <v>221</v>
      </c>
      <c r="C54" s="1699"/>
      <c r="D54" s="284">
        <v>254</v>
      </c>
      <c r="E54" s="285">
        <v>104</v>
      </c>
      <c r="F54" s="286">
        <v>358</v>
      </c>
      <c r="G54" s="284">
        <v>252</v>
      </c>
      <c r="H54" s="285">
        <v>81</v>
      </c>
      <c r="I54" s="286">
        <v>333</v>
      </c>
      <c r="J54" s="284">
        <v>254</v>
      </c>
      <c r="K54" s="285">
        <v>84</v>
      </c>
      <c r="L54" s="286">
        <v>338</v>
      </c>
      <c r="M54" s="125">
        <v>257</v>
      </c>
      <c r="N54" s="123">
        <v>95</v>
      </c>
      <c r="O54" s="124">
        <v>352</v>
      </c>
      <c r="P54" s="125">
        <v>286</v>
      </c>
      <c r="Q54" s="123">
        <v>94</v>
      </c>
      <c r="R54" s="124">
        <v>380</v>
      </c>
      <c r="S54" s="125">
        <v>247</v>
      </c>
      <c r="T54" s="123">
        <v>133</v>
      </c>
      <c r="U54" s="124">
        <v>380</v>
      </c>
      <c r="V54" s="125">
        <v>221</v>
      </c>
      <c r="W54" s="123">
        <v>130</v>
      </c>
      <c r="X54" s="124">
        <v>351</v>
      </c>
      <c r="Y54" s="125">
        <v>243</v>
      </c>
      <c r="Z54" s="123">
        <v>97</v>
      </c>
      <c r="AA54" s="124">
        <v>340</v>
      </c>
      <c r="AB54" s="125">
        <v>223</v>
      </c>
      <c r="AC54" s="123">
        <v>112</v>
      </c>
      <c r="AD54" s="124">
        <v>335</v>
      </c>
      <c r="AE54" s="125">
        <v>218</v>
      </c>
      <c r="AF54" s="123">
        <v>105</v>
      </c>
      <c r="AG54" s="124">
        <v>323</v>
      </c>
      <c r="AH54" s="1"/>
      <c r="AI54" s="1"/>
      <c r="AJ54" s="1"/>
      <c r="AK54" s="1"/>
      <c r="AL54" s="1"/>
      <c r="AM54" s="1"/>
    </row>
    <row r="55" spans="2:39" ht="26.25" customHeight="1" thickTop="1">
      <c r="B55" s="1702" t="s">
        <v>219</v>
      </c>
      <c r="C55" s="1703"/>
      <c r="D55" s="287">
        <v>413</v>
      </c>
      <c r="E55" s="288">
        <v>142</v>
      </c>
      <c r="F55" s="289">
        <v>555</v>
      </c>
      <c r="G55" s="287">
        <v>383</v>
      </c>
      <c r="H55" s="288">
        <v>133</v>
      </c>
      <c r="I55" s="289">
        <v>516</v>
      </c>
      <c r="J55" s="287">
        <v>383</v>
      </c>
      <c r="K55" s="288">
        <v>130</v>
      </c>
      <c r="L55" s="289">
        <v>513</v>
      </c>
      <c r="M55" s="128">
        <v>391</v>
      </c>
      <c r="N55" s="126">
        <v>143</v>
      </c>
      <c r="O55" s="127">
        <v>534</v>
      </c>
      <c r="P55" s="128">
        <v>409</v>
      </c>
      <c r="Q55" s="126">
        <v>160</v>
      </c>
      <c r="R55" s="127">
        <v>569</v>
      </c>
      <c r="S55" s="128">
        <v>348</v>
      </c>
      <c r="T55" s="126">
        <v>190</v>
      </c>
      <c r="U55" s="127">
        <v>538</v>
      </c>
      <c r="V55" s="128">
        <v>319</v>
      </c>
      <c r="W55" s="126">
        <v>171</v>
      </c>
      <c r="X55" s="127">
        <v>490</v>
      </c>
      <c r="Y55" s="128">
        <v>328</v>
      </c>
      <c r="Z55" s="126">
        <v>147</v>
      </c>
      <c r="AA55" s="127">
        <v>475</v>
      </c>
      <c r="AB55" s="128">
        <v>309</v>
      </c>
      <c r="AC55" s="126">
        <v>153</v>
      </c>
      <c r="AD55" s="127">
        <v>462</v>
      </c>
      <c r="AE55" s="128">
        <v>306</v>
      </c>
      <c r="AF55" s="126">
        <v>140</v>
      </c>
      <c r="AG55" s="127">
        <v>446</v>
      </c>
      <c r="AH55" s="1"/>
      <c r="AI55" s="1"/>
      <c r="AJ55" s="1"/>
      <c r="AK55" s="1"/>
      <c r="AL55" s="1"/>
      <c r="AM55" s="1"/>
    </row>
    <row r="56" spans="2:39" ht="21" customHeight="1">
      <c r="B56" s="251" t="s">
        <v>222</v>
      </c>
      <c r="C56" s="65"/>
      <c r="D56" s="290" t="s">
        <v>223</v>
      </c>
      <c r="E56" s="1"/>
      <c r="F56" s="1"/>
      <c r="G56" s="290" t="s">
        <v>223</v>
      </c>
      <c r="H56" s="1"/>
      <c r="I56" s="1"/>
      <c r="J56" s="291" t="s">
        <v>224</v>
      </c>
      <c r="K56" s="1"/>
      <c r="L56" s="1"/>
      <c r="M56" s="132" t="s">
        <v>225</v>
      </c>
      <c r="P56" s="132" t="s">
        <v>226</v>
      </c>
      <c r="S56" s="132" t="s">
        <v>227</v>
      </c>
      <c r="V56" s="132" t="s">
        <v>227</v>
      </c>
      <c r="Y56" s="132" t="s">
        <v>228</v>
      </c>
      <c r="AB56" s="132" t="s">
        <v>229</v>
      </c>
      <c r="AE56" s="132" t="s">
        <v>228</v>
      </c>
      <c r="AH56" s="1"/>
      <c r="AI56" s="1"/>
      <c r="AJ56" s="1"/>
      <c r="AK56" s="1"/>
      <c r="AL56" s="1"/>
      <c r="AM56" s="1"/>
    </row>
    <row r="57" spans="2:39" ht="21" customHeight="1">
      <c r="C57" s="64"/>
      <c r="AH57" s="1"/>
      <c r="AI57" s="1"/>
      <c r="AJ57" s="1"/>
      <c r="AK57" s="1"/>
      <c r="AL57" s="1"/>
      <c r="AM57" s="1"/>
    </row>
  </sheetData>
  <mergeCells count="88">
    <mergeCell ref="Q43:T43"/>
    <mergeCell ref="AA32:AC33"/>
    <mergeCell ref="AK3:AM4"/>
    <mergeCell ref="AD32:AF33"/>
    <mergeCell ref="AE3:AG4"/>
    <mergeCell ref="AH3:AJ4"/>
    <mergeCell ref="U32:W33"/>
    <mergeCell ref="X32:Z33"/>
    <mergeCell ref="B50:C52"/>
    <mergeCell ref="D50:F51"/>
    <mergeCell ref="G50:I51"/>
    <mergeCell ref="J50:L51"/>
    <mergeCell ref="B43:C43"/>
    <mergeCell ref="B53:C53"/>
    <mergeCell ref="B54:C54"/>
    <mergeCell ref="B55:C55"/>
    <mergeCell ref="V50:X51"/>
    <mergeCell ref="B26:C26"/>
    <mergeCell ref="B27:C27"/>
    <mergeCell ref="B28:C28"/>
    <mergeCell ref="M50:O51"/>
    <mergeCell ref="S50:U51"/>
    <mergeCell ref="P50:R51"/>
    <mergeCell ref="B35:C35"/>
    <mergeCell ref="B45:C45"/>
    <mergeCell ref="B36:C36"/>
    <mergeCell ref="B40:C40"/>
    <mergeCell ref="B41:C41"/>
    <mergeCell ref="B42:C42"/>
    <mergeCell ref="D32:F33"/>
    <mergeCell ref="J3:L4"/>
    <mergeCell ref="J14:L15"/>
    <mergeCell ref="AB3:AD4"/>
    <mergeCell ref="M32:O33"/>
    <mergeCell ref="S23:U24"/>
    <mergeCell ref="P3:R4"/>
    <mergeCell ref="P23:R24"/>
    <mergeCell ref="V14:X15"/>
    <mergeCell ref="J32:L33"/>
    <mergeCell ref="G32:I33"/>
    <mergeCell ref="G23:I24"/>
    <mergeCell ref="D23:F24"/>
    <mergeCell ref="J23:L24"/>
    <mergeCell ref="M23:O24"/>
    <mergeCell ref="B9:AA9"/>
    <mergeCell ref="AE50:AG51"/>
    <mergeCell ref="Y14:AA15"/>
    <mergeCell ref="AB14:AD15"/>
    <mergeCell ref="Y50:AA51"/>
    <mergeCell ref="AB50:AD51"/>
    <mergeCell ref="AE14:AG15"/>
    <mergeCell ref="Q44:AF46"/>
    <mergeCell ref="Q32:T34"/>
    <mergeCell ref="Q35:T35"/>
    <mergeCell ref="Q36:T36"/>
    <mergeCell ref="Q37:T37"/>
    <mergeCell ref="Q38:T38"/>
    <mergeCell ref="Q39:T39"/>
    <mergeCell ref="Q40:T40"/>
    <mergeCell ref="Q41:T41"/>
    <mergeCell ref="Q42:T42"/>
    <mergeCell ref="B38:C38"/>
    <mergeCell ref="B39:C39"/>
    <mergeCell ref="B46:C46"/>
    <mergeCell ref="B44:C44"/>
    <mergeCell ref="B32:C34"/>
    <mergeCell ref="B37:C37"/>
    <mergeCell ref="G14:I15"/>
    <mergeCell ref="B6:C6"/>
    <mergeCell ref="B7:C7"/>
    <mergeCell ref="B8:C8"/>
    <mergeCell ref="D3:F4"/>
    <mergeCell ref="B23:C25"/>
    <mergeCell ref="B18:C18"/>
    <mergeCell ref="B19:C19"/>
    <mergeCell ref="M3:O4"/>
    <mergeCell ref="Y3:AA4"/>
    <mergeCell ref="V3:X4"/>
    <mergeCell ref="S3:U4"/>
    <mergeCell ref="M14:O15"/>
    <mergeCell ref="P14:R15"/>
    <mergeCell ref="S14:U15"/>
    <mergeCell ref="B10:AA10"/>
    <mergeCell ref="B3:C5"/>
    <mergeCell ref="G3:I4"/>
    <mergeCell ref="B17:C17"/>
    <mergeCell ref="B14:C16"/>
    <mergeCell ref="D14:F15"/>
  </mergeCells>
  <phoneticPr fontId="2"/>
  <pageMargins left="0.55118110236220474" right="0.19685039370078741" top="0.6692913385826772" bottom="0.31496062992125984" header="0.47244094488188981" footer="0.39370078740157483"/>
  <pageSetup paperSize="8" scale="38" fitToWidth="0" fitToHeight="0" orientation="landscape"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O40"/>
  <sheetViews>
    <sheetView showGridLines="0" view="pageBreakPreview" zoomScale="40" zoomScaleNormal="70" zoomScaleSheetLayoutView="40" workbookViewId="0">
      <selection activeCell="A12" sqref="A12"/>
    </sheetView>
  </sheetViews>
  <sheetFormatPr defaultColWidth="9" defaultRowHeight="14.25"/>
  <cols>
    <col min="1" max="2" width="3.625" style="1" customWidth="1"/>
    <col min="3" max="3" width="45.625" style="1" customWidth="1"/>
    <col min="4" max="18" width="12.625" style="747" customWidth="1"/>
    <col min="19" max="36" width="12.875" style="90" customWidth="1"/>
    <col min="37" max="42" width="9.625" style="1" customWidth="1"/>
    <col min="43" max="16384" width="9" style="1"/>
  </cols>
  <sheetData>
    <row r="1" spans="1:41" ht="21" customHeight="1">
      <c r="A1" s="60" t="s">
        <v>503</v>
      </c>
      <c r="B1" s="60"/>
      <c r="C1" s="60"/>
      <c r="AH1" s="1"/>
      <c r="AI1" s="1"/>
      <c r="AJ1" s="1"/>
    </row>
    <row r="2" spans="1:41">
      <c r="F2" s="748"/>
      <c r="I2" s="748"/>
      <c r="L2" s="748"/>
      <c r="O2" s="748"/>
      <c r="R2" s="748" t="s">
        <v>486</v>
      </c>
      <c r="U2" s="116"/>
      <c r="V2" s="1"/>
      <c r="W2" s="1"/>
      <c r="X2" s="1"/>
      <c r="Y2" s="1"/>
      <c r="Z2" s="1"/>
      <c r="AA2" s="1"/>
      <c r="AB2" s="1"/>
      <c r="AC2" s="1"/>
      <c r="AD2" s="1"/>
      <c r="AE2" s="1"/>
      <c r="AF2" s="1"/>
      <c r="AG2" s="1"/>
      <c r="AH2" s="1"/>
      <c r="AI2" s="1"/>
      <c r="AJ2" s="1"/>
    </row>
    <row r="3" spans="1:41" ht="18.75" customHeight="1">
      <c r="B3" s="1696"/>
      <c r="C3" s="1697"/>
      <c r="D3" s="1764" t="s">
        <v>85</v>
      </c>
      <c r="E3" s="1765"/>
      <c r="F3" s="1766"/>
      <c r="G3" s="1764" t="s">
        <v>237</v>
      </c>
      <c r="H3" s="1765"/>
      <c r="I3" s="1766"/>
      <c r="J3" s="1764" t="s">
        <v>483</v>
      </c>
      <c r="K3" s="1765"/>
      <c r="L3" s="1766"/>
      <c r="M3" s="1764" t="s">
        <v>506</v>
      </c>
      <c r="N3" s="1765"/>
      <c r="O3" s="1766"/>
      <c r="P3" s="1764" t="s">
        <v>530</v>
      </c>
      <c r="Q3" s="1765"/>
      <c r="R3" s="1766"/>
      <c r="S3" s="1744"/>
      <c r="T3" s="1745"/>
      <c r="U3" s="1745"/>
      <c r="V3" s="1"/>
      <c r="W3" s="1"/>
      <c r="X3" s="1"/>
      <c r="Y3" s="1"/>
      <c r="Z3" s="1"/>
      <c r="AA3" s="1"/>
      <c r="AB3" s="1"/>
      <c r="AC3" s="1"/>
      <c r="AD3" s="1"/>
      <c r="AE3" s="1"/>
      <c r="AF3" s="1"/>
      <c r="AG3" s="1"/>
      <c r="AH3" s="1"/>
      <c r="AI3" s="1"/>
      <c r="AJ3" s="1"/>
    </row>
    <row r="4" spans="1:41" ht="18" customHeight="1">
      <c r="B4" s="1698"/>
      <c r="C4" s="1699"/>
      <c r="D4" s="1767"/>
      <c r="E4" s="1768"/>
      <c r="F4" s="1769"/>
      <c r="G4" s="1767"/>
      <c r="H4" s="1768"/>
      <c r="I4" s="1769"/>
      <c r="J4" s="1767"/>
      <c r="K4" s="1768"/>
      <c r="L4" s="1769"/>
      <c r="M4" s="1767"/>
      <c r="N4" s="1768"/>
      <c r="O4" s="1769"/>
      <c r="P4" s="1767"/>
      <c r="Q4" s="1768"/>
      <c r="R4" s="1769"/>
      <c r="S4" s="1744"/>
      <c r="T4" s="1745"/>
      <c r="U4" s="1745"/>
      <c r="V4" s="1"/>
      <c r="W4" s="1"/>
      <c r="X4" s="1"/>
      <c r="Y4" s="1"/>
      <c r="Z4" s="1"/>
      <c r="AA4" s="1"/>
      <c r="AB4" s="1"/>
      <c r="AC4" s="1"/>
      <c r="AD4" s="1"/>
      <c r="AE4" s="1"/>
      <c r="AF4" s="1"/>
      <c r="AG4" s="1"/>
      <c r="AH4" s="1"/>
      <c r="AI4" s="1"/>
      <c r="AJ4" s="1"/>
    </row>
    <row r="5" spans="1:41" ht="21" customHeight="1">
      <c r="B5" s="1700"/>
      <c r="C5" s="1701"/>
      <c r="D5" s="749" t="s">
        <v>231</v>
      </c>
      <c r="E5" s="750" t="s">
        <v>232</v>
      </c>
      <c r="F5" s="751" t="s">
        <v>5</v>
      </c>
      <c r="G5" s="749" t="s">
        <v>231</v>
      </c>
      <c r="H5" s="750" t="s">
        <v>232</v>
      </c>
      <c r="I5" s="751" t="s">
        <v>5</v>
      </c>
      <c r="J5" s="749" t="s">
        <v>231</v>
      </c>
      <c r="K5" s="750" t="s">
        <v>232</v>
      </c>
      <c r="L5" s="751" t="s">
        <v>5</v>
      </c>
      <c r="M5" s="749" t="s">
        <v>231</v>
      </c>
      <c r="N5" s="750" t="s">
        <v>232</v>
      </c>
      <c r="O5" s="751" t="s">
        <v>5</v>
      </c>
      <c r="P5" s="749" t="s">
        <v>231</v>
      </c>
      <c r="Q5" s="750" t="s">
        <v>232</v>
      </c>
      <c r="R5" s="751" t="s">
        <v>5</v>
      </c>
      <c r="S5" s="716"/>
      <c r="T5" s="717"/>
      <c r="U5" s="717"/>
      <c r="V5" s="1"/>
      <c r="W5" s="1"/>
      <c r="X5" s="1"/>
      <c r="Y5" s="1"/>
      <c r="Z5" s="1"/>
      <c r="AA5" s="1"/>
      <c r="AB5" s="1"/>
      <c r="AC5" s="1"/>
      <c r="AD5" s="1"/>
      <c r="AE5" s="1"/>
      <c r="AF5" s="1"/>
      <c r="AG5" s="1"/>
      <c r="AH5" s="1"/>
      <c r="AI5" s="1"/>
      <c r="AJ5" s="1"/>
    </row>
    <row r="6" spans="1:41" ht="26.25" customHeight="1">
      <c r="B6" s="1711" t="s">
        <v>233</v>
      </c>
      <c r="C6" s="1712"/>
      <c r="D6" s="757">
        <v>9.4</v>
      </c>
      <c r="E6" s="758">
        <v>-3.8</v>
      </c>
      <c r="F6" s="759">
        <v>5.6</v>
      </c>
      <c r="G6" s="757">
        <v>9.1999999999999993</v>
      </c>
      <c r="H6" s="758">
        <v>-0.8</v>
      </c>
      <c r="I6" s="759">
        <v>8.4</v>
      </c>
      <c r="J6" s="757">
        <v>11.7</v>
      </c>
      <c r="K6" s="758">
        <v>-1.2</v>
      </c>
      <c r="L6" s="759">
        <v>10.5</v>
      </c>
      <c r="M6" s="757">
        <v>13.6</v>
      </c>
      <c r="N6" s="758">
        <v>-1</v>
      </c>
      <c r="O6" s="759">
        <v>12.6</v>
      </c>
      <c r="P6" s="757">
        <v>16.7</v>
      </c>
      <c r="Q6" s="758">
        <v>-0.6</v>
      </c>
      <c r="R6" s="759">
        <v>16.100000000000001</v>
      </c>
      <c r="S6" s="719"/>
      <c r="T6" s="679"/>
      <c r="U6" s="679"/>
      <c r="V6" s="1"/>
      <c r="W6" s="1"/>
      <c r="X6" s="1"/>
      <c r="Y6" s="1"/>
      <c r="Z6" s="1"/>
      <c r="AA6" s="1"/>
      <c r="AB6" s="1"/>
      <c r="AC6" s="1"/>
      <c r="AD6" s="1"/>
      <c r="AE6" s="1"/>
      <c r="AF6" s="1"/>
      <c r="AG6" s="1"/>
      <c r="AH6" s="1"/>
      <c r="AI6" s="1"/>
      <c r="AJ6" s="1"/>
    </row>
    <row r="7" spans="1:41" ht="26.25" customHeight="1">
      <c r="B7" s="1713" t="s">
        <v>234</v>
      </c>
      <c r="C7" s="1778"/>
      <c r="D7" s="763">
        <v>20</v>
      </c>
      <c r="E7" s="764">
        <v>-12.8</v>
      </c>
      <c r="F7" s="765">
        <v>7.2</v>
      </c>
      <c r="G7" s="763">
        <v>25.9</v>
      </c>
      <c r="H7" s="764">
        <v>-22.2</v>
      </c>
      <c r="I7" s="765">
        <v>3.7</v>
      </c>
      <c r="J7" s="763">
        <v>22.3</v>
      </c>
      <c r="K7" s="764">
        <v>-24</v>
      </c>
      <c r="L7" s="765">
        <v>-1.7</v>
      </c>
      <c r="M7" s="763">
        <v>19.7</v>
      </c>
      <c r="N7" s="764">
        <v>-28.1</v>
      </c>
      <c r="O7" s="765">
        <v>-8.4</v>
      </c>
      <c r="P7" s="763">
        <v>32.1</v>
      </c>
      <c r="Q7" s="764">
        <v>-18.5</v>
      </c>
      <c r="R7" s="765">
        <v>13.6</v>
      </c>
      <c r="S7" s="719"/>
      <c r="T7" s="679"/>
      <c r="U7" s="679"/>
      <c r="V7" s="1"/>
      <c r="W7" s="1"/>
      <c r="X7" s="1"/>
      <c r="Y7" s="1"/>
      <c r="Z7" s="1"/>
      <c r="AA7" s="1"/>
      <c r="AB7" s="1"/>
      <c r="AC7" s="1"/>
      <c r="AD7" s="1"/>
      <c r="AE7" s="1"/>
      <c r="AF7" s="1"/>
      <c r="AG7" s="1"/>
      <c r="AH7" s="1"/>
      <c r="AI7" s="1"/>
      <c r="AJ7" s="1"/>
    </row>
    <row r="8" spans="1:41" ht="46.5" customHeight="1">
      <c r="B8" s="1779" t="s">
        <v>235</v>
      </c>
      <c r="C8" s="1778"/>
      <c r="D8" s="763">
        <v>18.100000000000001</v>
      </c>
      <c r="E8" s="764">
        <v>-2.6</v>
      </c>
      <c r="F8" s="765">
        <v>15.5</v>
      </c>
      <c r="G8" s="763">
        <v>17.3</v>
      </c>
      <c r="H8" s="764">
        <v>-0.7</v>
      </c>
      <c r="I8" s="765">
        <v>16.600000000000001</v>
      </c>
      <c r="J8" s="763">
        <v>23.2</v>
      </c>
      <c r="K8" s="764">
        <v>-0.7</v>
      </c>
      <c r="L8" s="765">
        <v>22.5</v>
      </c>
      <c r="M8" s="763">
        <v>12.9</v>
      </c>
      <c r="N8" s="764">
        <v>0</v>
      </c>
      <c r="O8" s="765">
        <v>12.9</v>
      </c>
      <c r="P8" s="763">
        <v>12.7</v>
      </c>
      <c r="Q8" s="764">
        <v>-0.1</v>
      </c>
      <c r="R8" s="765">
        <v>12.6</v>
      </c>
      <c r="S8" s="719"/>
      <c r="T8" s="679"/>
      <c r="U8" s="679"/>
      <c r="V8" s="1"/>
      <c r="W8" s="1"/>
      <c r="X8" s="1"/>
      <c r="Y8" s="1"/>
      <c r="Z8" s="1"/>
      <c r="AA8" s="1"/>
      <c r="AB8" s="1"/>
      <c r="AC8" s="1"/>
      <c r="AD8" s="1"/>
      <c r="AE8" s="1"/>
      <c r="AF8" s="1"/>
      <c r="AG8" s="1"/>
      <c r="AH8" s="1"/>
      <c r="AI8" s="1"/>
      <c r="AJ8" s="1"/>
    </row>
    <row r="9" spans="1:41" ht="46.5" customHeight="1" thickBot="1">
      <c r="B9" s="1780" t="s">
        <v>236</v>
      </c>
      <c r="C9" s="1699"/>
      <c r="D9" s="769">
        <v>8.1999999999999993</v>
      </c>
      <c r="E9" s="770">
        <v>-7.5</v>
      </c>
      <c r="F9" s="771">
        <v>0.7</v>
      </c>
      <c r="G9" s="769">
        <v>14.8</v>
      </c>
      <c r="H9" s="770">
        <v>-1.8</v>
      </c>
      <c r="I9" s="771">
        <v>13</v>
      </c>
      <c r="J9" s="769">
        <v>6.4</v>
      </c>
      <c r="K9" s="770">
        <v>-2.5</v>
      </c>
      <c r="L9" s="771">
        <v>3.9</v>
      </c>
      <c r="M9" s="769">
        <v>9.5</v>
      </c>
      <c r="N9" s="770">
        <v>-1.5</v>
      </c>
      <c r="O9" s="771">
        <v>8</v>
      </c>
      <c r="P9" s="769">
        <v>4.5</v>
      </c>
      <c r="Q9" s="770">
        <v>-1.9</v>
      </c>
      <c r="R9" s="771">
        <v>2.6</v>
      </c>
      <c r="S9" s="719"/>
      <c r="T9" s="679"/>
      <c r="U9" s="679"/>
      <c r="V9" s="1"/>
      <c r="W9" s="1"/>
      <c r="X9" s="1"/>
      <c r="Y9" s="1"/>
      <c r="Z9" s="1"/>
      <c r="AA9" s="1"/>
      <c r="AB9" s="1"/>
      <c r="AC9" s="1"/>
      <c r="AD9" s="1"/>
      <c r="AE9" s="1"/>
      <c r="AF9" s="1"/>
      <c r="AG9" s="1"/>
      <c r="AH9" s="1"/>
      <c r="AI9" s="1"/>
      <c r="AJ9" s="1"/>
    </row>
    <row r="10" spans="1:41" ht="26.25" customHeight="1" thickTop="1">
      <c r="B10" s="1702" t="s">
        <v>5</v>
      </c>
      <c r="C10" s="1703"/>
      <c r="D10" s="775">
        <v>55.7</v>
      </c>
      <c r="E10" s="776">
        <v>-26.7</v>
      </c>
      <c r="F10" s="777">
        <v>29</v>
      </c>
      <c r="G10" s="775">
        <v>67.2</v>
      </c>
      <c r="H10" s="776">
        <v>-25.5</v>
      </c>
      <c r="I10" s="777">
        <v>41.7</v>
      </c>
      <c r="J10" s="775">
        <v>63.6</v>
      </c>
      <c r="K10" s="776">
        <v>-28.4</v>
      </c>
      <c r="L10" s="777">
        <v>35.200000000000003</v>
      </c>
      <c r="M10" s="775">
        <v>55.7</v>
      </c>
      <c r="N10" s="776">
        <v>-30.6</v>
      </c>
      <c r="O10" s="777">
        <v>25.1</v>
      </c>
      <c r="P10" s="775">
        <v>66</v>
      </c>
      <c r="Q10" s="776">
        <v>-21.1</v>
      </c>
      <c r="R10" s="777">
        <v>44.9</v>
      </c>
      <c r="S10" s="719"/>
      <c r="T10" s="679"/>
      <c r="U10" s="679"/>
      <c r="V10" s="1"/>
      <c r="W10" s="1"/>
      <c r="X10" s="1"/>
      <c r="Y10" s="1"/>
      <c r="Z10" s="1"/>
      <c r="AA10" s="1"/>
      <c r="AB10" s="1"/>
      <c r="AC10" s="1"/>
      <c r="AD10" s="1"/>
      <c r="AE10" s="1"/>
      <c r="AF10" s="1"/>
      <c r="AG10" s="1"/>
      <c r="AH10" s="1"/>
      <c r="AI10" s="1"/>
      <c r="AJ10" s="1"/>
    </row>
    <row r="11" spans="1:41" ht="26.25" customHeight="1">
      <c r="B11" s="677"/>
      <c r="C11" s="677"/>
      <c r="D11" s="752"/>
      <c r="E11" s="752"/>
      <c r="F11" s="752"/>
      <c r="G11" s="752"/>
      <c r="H11" s="752"/>
      <c r="I11" s="752"/>
      <c r="J11" s="752"/>
      <c r="K11" s="752"/>
      <c r="L11" s="752"/>
      <c r="M11" s="752"/>
      <c r="N11" s="752"/>
      <c r="O11" s="752"/>
      <c r="P11" s="752"/>
      <c r="Q11" s="752"/>
      <c r="R11" s="752"/>
      <c r="S11" s="679"/>
      <c r="T11" s="679"/>
      <c r="U11" s="679"/>
      <c r="V11" s="1"/>
      <c r="W11" s="1"/>
      <c r="X11" s="1"/>
      <c r="Y11" s="1"/>
      <c r="Z11" s="1"/>
      <c r="AA11" s="1"/>
      <c r="AB11" s="1"/>
      <c r="AC11" s="1"/>
      <c r="AD11" s="1"/>
      <c r="AE11" s="1"/>
      <c r="AF11" s="1"/>
      <c r="AG11" s="1"/>
      <c r="AH11" s="1"/>
      <c r="AI11" s="1"/>
      <c r="AJ11" s="1"/>
    </row>
    <row r="12" spans="1:41" ht="26.25" customHeight="1">
      <c r="B12" s="753"/>
      <c r="C12" s="754"/>
      <c r="D12" s="811"/>
      <c r="E12" s="752"/>
      <c r="G12" s="796"/>
      <c r="H12" s="752"/>
      <c r="L12" s="748"/>
      <c r="M12" s="953"/>
      <c r="N12" s="953"/>
      <c r="O12" s="954" t="s">
        <v>486</v>
      </c>
      <c r="P12" s="1"/>
      <c r="Q12" s="1100"/>
      <c r="R12" s="1100"/>
      <c r="S12" s="1100"/>
      <c r="T12" s="1113"/>
      <c r="U12" s="1100"/>
      <c r="V12" s="1100"/>
      <c r="W12" s="1041"/>
      <c r="X12" s="1100"/>
      <c r="Y12" s="1041"/>
      <c r="AA12" s="1"/>
      <c r="AB12" s="1"/>
      <c r="AD12" s="1"/>
      <c r="AE12" s="1"/>
      <c r="AF12" s="954" t="s">
        <v>486</v>
      </c>
      <c r="AG12" s="1"/>
      <c r="AH12" s="1"/>
      <c r="AI12" s="1"/>
      <c r="AJ12" s="1"/>
    </row>
    <row r="13" spans="1:41" ht="26.25" customHeight="1">
      <c r="B13" s="1781" t="s">
        <v>541</v>
      </c>
      <c r="C13" s="1782"/>
      <c r="D13" s="1764" t="s">
        <v>533</v>
      </c>
      <c r="E13" s="1765"/>
      <c r="F13" s="1766"/>
      <c r="G13" s="1765" t="s">
        <v>545</v>
      </c>
      <c r="H13" s="1765"/>
      <c r="I13" s="1766"/>
      <c r="J13" s="1765" t="s">
        <v>602</v>
      </c>
      <c r="K13" s="1765"/>
      <c r="L13" s="1766"/>
      <c r="M13" s="1774" t="s">
        <v>605</v>
      </c>
      <c r="N13" s="1774"/>
      <c r="O13" s="1775"/>
      <c r="P13" s="679"/>
      <c r="Q13" s="1725" t="s">
        <v>541</v>
      </c>
      <c r="R13" s="1726"/>
      <c r="S13" s="1726"/>
      <c r="T13" s="1727"/>
      <c r="U13" s="1753" t="s">
        <v>605</v>
      </c>
      <c r="V13" s="1754"/>
      <c r="W13" s="1755"/>
      <c r="X13" s="1753" t="s">
        <v>640</v>
      </c>
      <c r="Y13" s="1754"/>
      <c r="Z13" s="1755"/>
      <c r="AA13" s="1753" t="s">
        <v>678</v>
      </c>
      <c r="AB13" s="1754"/>
      <c r="AC13" s="1755"/>
      <c r="AD13" s="1753" t="s">
        <v>690</v>
      </c>
      <c r="AE13" s="1754"/>
      <c r="AF13" s="1755"/>
      <c r="AG13" s="1"/>
      <c r="AH13" s="1"/>
      <c r="AI13" s="1"/>
      <c r="AJ13" s="1"/>
    </row>
    <row r="14" spans="1:41" ht="26.25" customHeight="1">
      <c r="B14" s="1783"/>
      <c r="C14" s="1784"/>
      <c r="D14" s="1767"/>
      <c r="E14" s="1768"/>
      <c r="F14" s="1769"/>
      <c r="G14" s="1768"/>
      <c r="H14" s="1768"/>
      <c r="I14" s="1769"/>
      <c r="J14" s="1768"/>
      <c r="K14" s="1768"/>
      <c r="L14" s="1769"/>
      <c r="M14" s="1776"/>
      <c r="N14" s="1776"/>
      <c r="O14" s="1777"/>
      <c r="P14" s="679"/>
      <c r="Q14" s="1728"/>
      <c r="R14" s="1729"/>
      <c r="S14" s="1729"/>
      <c r="T14" s="1730"/>
      <c r="U14" s="1756"/>
      <c r="V14" s="1757"/>
      <c r="W14" s="1758"/>
      <c r="X14" s="1756"/>
      <c r="Y14" s="1757"/>
      <c r="Z14" s="1758"/>
      <c r="AA14" s="1756"/>
      <c r="AB14" s="1757"/>
      <c r="AC14" s="1758"/>
      <c r="AD14" s="1756"/>
      <c r="AE14" s="1757"/>
      <c r="AF14" s="1758"/>
      <c r="AG14" s="1"/>
      <c r="AH14" s="1"/>
      <c r="AI14" s="1"/>
      <c r="AJ14" s="1"/>
    </row>
    <row r="15" spans="1:41" ht="26.25" customHeight="1">
      <c r="B15" s="1785"/>
      <c r="C15" s="1786"/>
      <c r="D15" s="749" t="s">
        <v>231</v>
      </c>
      <c r="E15" s="750" t="s">
        <v>232</v>
      </c>
      <c r="F15" s="751" t="s">
        <v>5</v>
      </c>
      <c r="G15" s="749" t="s">
        <v>231</v>
      </c>
      <c r="H15" s="750" t="s">
        <v>232</v>
      </c>
      <c r="I15" s="751" t="s">
        <v>5</v>
      </c>
      <c r="J15" s="749" t="s">
        <v>231</v>
      </c>
      <c r="K15" s="750" t="s">
        <v>232</v>
      </c>
      <c r="L15" s="751" t="s">
        <v>5</v>
      </c>
      <c r="M15" s="955" t="s">
        <v>231</v>
      </c>
      <c r="N15" s="956" t="s">
        <v>232</v>
      </c>
      <c r="O15" s="957" t="s">
        <v>5</v>
      </c>
      <c r="P15" s="679"/>
      <c r="Q15" s="1731"/>
      <c r="R15" s="1732"/>
      <c r="S15" s="1732"/>
      <c r="T15" s="1733"/>
      <c r="U15" s="129" t="s">
        <v>231</v>
      </c>
      <c r="V15" s="130" t="s">
        <v>232</v>
      </c>
      <c r="W15" s="131" t="s">
        <v>5</v>
      </c>
      <c r="X15" s="129" t="s">
        <v>231</v>
      </c>
      <c r="Y15" s="130" t="s">
        <v>232</v>
      </c>
      <c r="Z15" s="131" t="s">
        <v>5</v>
      </c>
      <c r="AA15" s="129" t="s">
        <v>231</v>
      </c>
      <c r="AB15" s="130" t="s">
        <v>232</v>
      </c>
      <c r="AC15" s="131" t="s">
        <v>5</v>
      </c>
      <c r="AD15" s="1504" t="s">
        <v>231</v>
      </c>
      <c r="AE15" s="1505" t="s">
        <v>232</v>
      </c>
      <c r="AF15" s="1506" t="s">
        <v>5</v>
      </c>
      <c r="AG15" s="1"/>
      <c r="AH15" s="1"/>
      <c r="AI15" s="1"/>
      <c r="AJ15" s="1"/>
    </row>
    <row r="16" spans="1:41" ht="26.25" customHeight="1">
      <c r="B16" s="1770" t="s">
        <v>560</v>
      </c>
      <c r="C16" s="1771"/>
      <c r="D16" s="797">
        <v>7.5</v>
      </c>
      <c r="E16" s="798">
        <v>-0.1</v>
      </c>
      <c r="F16" s="806">
        <v>7.4</v>
      </c>
      <c r="G16" s="803">
        <v>6.3</v>
      </c>
      <c r="H16" s="798">
        <v>-0.5</v>
      </c>
      <c r="I16" s="806">
        <v>5.9</v>
      </c>
      <c r="J16" s="803">
        <v>3.8</v>
      </c>
      <c r="K16" s="798">
        <v>-1</v>
      </c>
      <c r="L16" s="806">
        <v>2.8</v>
      </c>
      <c r="M16" s="958">
        <v>3.7</v>
      </c>
      <c r="N16" s="959">
        <v>-1.3</v>
      </c>
      <c r="O16" s="960">
        <v>2.4</v>
      </c>
      <c r="P16" s="679"/>
      <c r="Q16" s="1734" t="s">
        <v>514</v>
      </c>
      <c r="R16" s="1735"/>
      <c r="S16" s="1735"/>
      <c r="T16" s="1736"/>
      <c r="U16" s="1123">
        <v>3.4</v>
      </c>
      <c r="V16" s="1124">
        <v>-1.2</v>
      </c>
      <c r="W16" s="1125">
        <v>2.2000000000000002</v>
      </c>
      <c r="X16" s="1123">
        <v>8.6999999999999993</v>
      </c>
      <c r="Y16" s="1124">
        <v>-0.3</v>
      </c>
      <c r="Z16" s="1125">
        <v>8.4</v>
      </c>
      <c r="AA16" s="1230">
        <v>8.8000000000000007</v>
      </c>
      <c r="AB16" s="1231">
        <v>-0.4</v>
      </c>
      <c r="AC16" s="1232">
        <v>8.4</v>
      </c>
      <c r="AD16" s="1123">
        <v>7.3</v>
      </c>
      <c r="AE16" s="1124">
        <v>-4.2</v>
      </c>
      <c r="AF16" s="1125">
        <f>AD16+AE16</f>
        <v>3.0999999999999996</v>
      </c>
      <c r="AG16" s="1"/>
      <c r="AH16" s="1"/>
      <c r="AI16" s="1"/>
      <c r="AJ16" s="1145"/>
      <c r="AK16" s="1146"/>
      <c r="AL16" s="1146"/>
      <c r="AM16" s="1145"/>
      <c r="AN16" s="1146"/>
      <c r="AO16" s="1146"/>
    </row>
    <row r="17" spans="1:41" ht="26.25" customHeight="1">
      <c r="B17" s="1772" t="s">
        <v>547</v>
      </c>
      <c r="C17" s="1773"/>
      <c r="D17" s="799">
        <v>3.4</v>
      </c>
      <c r="E17" s="800">
        <v>-0.3</v>
      </c>
      <c r="F17" s="806">
        <v>3.1</v>
      </c>
      <c r="G17" s="804">
        <v>4.7</v>
      </c>
      <c r="H17" s="800">
        <v>-0.5</v>
      </c>
      <c r="I17" s="806">
        <f>(SUM(G17:H17))</f>
        <v>4.2</v>
      </c>
      <c r="J17" s="804">
        <v>3</v>
      </c>
      <c r="K17" s="800">
        <v>-1.8</v>
      </c>
      <c r="L17" s="806">
        <v>1.2</v>
      </c>
      <c r="M17" s="961">
        <v>3.1</v>
      </c>
      <c r="N17" s="962">
        <v>-1</v>
      </c>
      <c r="O17" s="960">
        <v>2.1</v>
      </c>
      <c r="P17" s="679"/>
      <c r="Q17" s="1737" t="s">
        <v>548</v>
      </c>
      <c r="R17" s="1738"/>
      <c r="S17" s="1738"/>
      <c r="T17" s="1739"/>
      <c r="U17" s="1126">
        <v>2.7</v>
      </c>
      <c r="V17" s="1127">
        <v>-1</v>
      </c>
      <c r="W17" s="1125">
        <v>1.7</v>
      </c>
      <c r="X17" s="1126">
        <v>6</v>
      </c>
      <c r="Y17" s="1127">
        <v>-1.6</v>
      </c>
      <c r="Z17" s="1125">
        <v>4.4000000000000004</v>
      </c>
      <c r="AA17" s="1233">
        <v>9.4</v>
      </c>
      <c r="AB17" s="767">
        <v>-2.4</v>
      </c>
      <c r="AC17" s="1232">
        <v>7</v>
      </c>
      <c r="AD17" s="1126">
        <v>5.5</v>
      </c>
      <c r="AE17" s="1127">
        <v>-2.9</v>
      </c>
      <c r="AF17" s="1125">
        <f t="shared" ref="AF17:AF23" si="0">AD17+AE17</f>
        <v>2.6</v>
      </c>
      <c r="AG17" s="1"/>
      <c r="AH17" s="1"/>
      <c r="AI17" s="1"/>
      <c r="AJ17" s="1145"/>
      <c r="AK17" s="1146"/>
      <c r="AL17" s="1146"/>
      <c r="AM17" s="1145"/>
      <c r="AN17" s="1146"/>
      <c r="AO17" s="1146"/>
    </row>
    <row r="18" spans="1:41" ht="26.25" customHeight="1">
      <c r="B18" s="1772" t="s">
        <v>549</v>
      </c>
      <c r="C18" s="1773"/>
      <c r="D18" s="799">
        <v>4.3</v>
      </c>
      <c r="E18" s="800">
        <v>0</v>
      </c>
      <c r="F18" s="806">
        <v>4.3</v>
      </c>
      <c r="G18" s="804">
        <v>5.5</v>
      </c>
      <c r="H18" s="800">
        <v>0</v>
      </c>
      <c r="I18" s="806">
        <f>(SUM(G18:H18))</f>
        <v>5.5</v>
      </c>
      <c r="J18" s="804">
        <v>7.1</v>
      </c>
      <c r="K18" s="800">
        <v>-0.1</v>
      </c>
      <c r="L18" s="806">
        <v>7</v>
      </c>
      <c r="M18" s="961">
        <v>8.5</v>
      </c>
      <c r="N18" s="962">
        <v>-0.3</v>
      </c>
      <c r="O18" s="960">
        <v>8.1999999999999993</v>
      </c>
      <c r="P18" s="679"/>
      <c r="Q18" s="1740" t="s">
        <v>665</v>
      </c>
      <c r="R18" s="1738"/>
      <c r="S18" s="1738"/>
      <c r="T18" s="1739"/>
      <c r="U18" s="1126">
        <v>18.2</v>
      </c>
      <c r="V18" s="1127">
        <v>-3.2</v>
      </c>
      <c r="W18" s="1125">
        <v>15</v>
      </c>
      <c r="X18" s="1126">
        <v>16.3</v>
      </c>
      <c r="Y18" s="1127">
        <v>-3.1</v>
      </c>
      <c r="Z18" s="1125">
        <v>13.2</v>
      </c>
      <c r="AA18" s="1233">
        <v>33.4</v>
      </c>
      <c r="AB18" s="767">
        <v>-24</v>
      </c>
      <c r="AC18" s="1232">
        <v>9.4</v>
      </c>
      <c r="AD18" s="1126">
        <v>42.7</v>
      </c>
      <c r="AE18" s="1127">
        <v>-22.3</v>
      </c>
      <c r="AF18" s="1125">
        <f t="shared" si="0"/>
        <v>20.400000000000002</v>
      </c>
      <c r="AG18" s="1"/>
      <c r="AH18" s="1"/>
      <c r="AI18" s="1"/>
      <c r="AJ18" s="1145"/>
      <c r="AK18" s="1146"/>
      <c r="AL18" s="1146"/>
      <c r="AM18" s="1145"/>
      <c r="AN18" s="1146"/>
      <c r="AO18" s="1146"/>
    </row>
    <row r="19" spans="1:41" ht="26.25" customHeight="1">
      <c r="B19" s="1772" t="s">
        <v>554</v>
      </c>
      <c r="C19" s="1773"/>
      <c r="D19" s="799">
        <v>10.6</v>
      </c>
      <c r="E19" s="800">
        <v>-14.3</v>
      </c>
      <c r="F19" s="806">
        <v>-3.7</v>
      </c>
      <c r="G19" s="804">
        <v>11.4</v>
      </c>
      <c r="H19" s="800">
        <v>-1.4</v>
      </c>
      <c r="I19" s="806">
        <v>9.9</v>
      </c>
      <c r="J19" s="804">
        <v>10.3</v>
      </c>
      <c r="K19" s="800">
        <v>-4.0999999999999996</v>
      </c>
      <c r="L19" s="806">
        <v>6.2</v>
      </c>
      <c r="M19" s="961">
        <v>10</v>
      </c>
      <c r="N19" s="962">
        <v>-3.2</v>
      </c>
      <c r="O19" s="960">
        <v>6.8</v>
      </c>
      <c r="P19" s="679"/>
      <c r="Q19" s="1737" t="s">
        <v>666</v>
      </c>
      <c r="R19" s="1738"/>
      <c r="S19" s="1738"/>
      <c r="T19" s="1739"/>
      <c r="U19" s="1126">
        <v>6</v>
      </c>
      <c r="V19" s="1127">
        <v>-6.2</v>
      </c>
      <c r="W19" s="1125">
        <v>-0.2</v>
      </c>
      <c r="X19" s="1126">
        <v>45.7</v>
      </c>
      <c r="Y19" s="1127">
        <v>-8.6</v>
      </c>
      <c r="Z19" s="1125">
        <v>37.1</v>
      </c>
      <c r="AA19" s="1233">
        <v>72.8</v>
      </c>
      <c r="AB19" s="767">
        <v>-1.3</v>
      </c>
      <c r="AC19" s="1232">
        <v>71.5</v>
      </c>
      <c r="AD19" s="1126">
        <v>38.700000000000003</v>
      </c>
      <c r="AE19" s="1127">
        <v>-0.3</v>
      </c>
      <c r="AF19" s="1125">
        <f t="shared" si="0"/>
        <v>38.400000000000006</v>
      </c>
      <c r="AG19" s="1"/>
      <c r="AH19" s="1"/>
      <c r="AI19" s="1"/>
      <c r="AJ19" s="1145"/>
      <c r="AK19" s="1146"/>
      <c r="AL19" s="1146"/>
      <c r="AM19" s="1145"/>
      <c r="AN19" s="1146"/>
      <c r="AO19" s="1146"/>
    </row>
    <row r="20" spans="1:41" ht="26.25" customHeight="1">
      <c r="B20" s="1772" t="s">
        <v>551</v>
      </c>
      <c r="C20" s="1773"/>
      <c r="D20" s="799">
        <v>26.5</v>
      </c>
      <c r="E20" s="800">
        <v>-1.9</v>
      </c>
      <c r="F20" s="806">
        <v>24.6</v>
      </c>
      <c r="G20" s="804">
        <v>32.200000000000003</v>
      </c>
      <c r="H20" s="800">
        <v>-0.4</v>
      </c>
      <c r="I20" s="806">
        <v>31.9</v>
      </c>
      <c r="J20" s="804">
        <v>22.4</v>
      </c>
      <c r="K20" s="800">
        <v>-1.1000000000000001</v>
      </c>
      <c r="L20" s="806">
        <v>21.3</v>
      </c>
      <c r="M20" s="961">
        <v>6</v>
      </c>
      <c r="N20" s="962">
        <v>-6.2</v>
      </c>
      <c r="O20" s="960">
        <v>-0.2</v>
      </c>
      <c r="P20" s="679"/>
      <c r="Q20" s="1737" t="s">
        <v>667</v>
      </c>
      <c r="R20" s="1738"/>
      <c r="S20" s="1738"/>
      <c r="T20" s="1739"/>
      <c r="U20" s="1126">
        <v>5.0999999999999996</v>
      </c>
      <c r="V20" s="1127">
        <v>0</v>
      </c>
      <c r="W20" s="1125">
        <v>5.0999999999999996</v>
      </c>
      <c r="X20" s="1126">
        <v>11.4</v>
      </c>
      <c r="Y20" s="1127">
        <v>-0.2</v>
      </c>
      <c r="Z20" s="1125">
        <v>11.2</v>
      </c>
      <c r="AA20" s="1233">
        <v>13.9</v>
      </c>
      <c r="AB20" s="767">
        <v>-0.1</v>
      </c>
      <c r="AC20" s="1232">
        <v>13.8</v>
      </c>
      <c r="AD20" s="1126">
        <v>10.4</v>
      </c>
      <c r="AE20" s="1127">
        <v>-0.2</v>
      </c>
      <c r="AF20" s="1125">
        <f t="shared" si="0"/>
        <v>10.200000000000001</v>
      </c>
      <c r="AG20" s="1"/>
      <c r="AH20" s="1"/>
      <c r="AI20" s="1"/>
      <c r="AJ20" s="1145"/>
      <c r="AK20" s="1147"/>
      <c r="AL20" s="1146"/>
      <c r="AM20" s="1145"/>
      <c r="AN20" s="1146"/>
      <c r="AO20" s="1146"/>
    </row>
    <row r="21" spans="1:41" ht="26.25" customHeight="1">
      <c r="B21" s="1772" t="s">
        <v>561</v>
      </c>
      <c r="C21" s="1773"/>
      <c r="D21" s="799">
        <v>8.5</v>
      </c>
      <c r="E21" s="800">
        <v>-0.9</v>
      </c>
      <c r="F21" s="806">
        <v>7.6</v>
      </c>
      <c r="G21" s="804">
        <v>8.4</v>
      </c>
      <c r="H21" s="800">
        <v>-0.8</v>
      </c>
      <c r="I21" s="806">
        <v>7.5</v>
      </c>
      <c r="J21" s="804">
        <v>7.2</v>
      </c>
      <c r="K21" s="800">
        <v>-0.1</v>
      </c>
      <c r="L21" s="806">
        <v>7.1</v>
      </c>
      <c r="M21" s="961">
        <v>5</v>
      </c>
      <c r="N21" s="963">
        <v>0</v>
      </c>
      <c r="O21" s="960">
        <v>5</v>
      </c>
      <c r="P21" s="679"/>
      <c r="Q21" s="1737" t="s">
        <v>668</v>
      </c>
      <c r="R21" s="1738"/>
      <c r="S21" s="1738"/>
      <c r="T21" s="1739"/>
      <c r="U21" s="1126">
        <v>8.5</v>
      </c>
      <c r="V21" s="1127">
        <v>-1.7</v>
      </c>
      <c r="W21" s="1125">
        <v>6.8</v>
      </c>
      <c r="X21" s="1126">
        <v>9.9</v>
      </c>
      <c r="Y21" s="1127">
        <v>-1.3</v>
      </c>
      <c r="Z21" s="1125">
        <v>8.6</v>
      </c>
      <c r="AA21" s="1233">
        <v>8.3000000000000007</v>
      </c>
      <c r="AB21" s="767">
        <v>-1.5</v>
      </c>
      <c r="AC21" s="1232">
        <v>6.8</v>
      </c>
      <c r="AD21" s="1126">
        <v>11.9</v>
      </c>
      <c r="AE21" s="1127">
        <v>-1.8</v>
      </c>
      <c r="AF21" s="1125">
        <f t="shared" si="0"/>
        <v>10.1</v>
      </c>
      <c r="AG21" s="1"/>
      <c r="AH21" s="1"/>
      <c r="AI21" s="1"/>
      <c r="AJ21" s="1145"/>
      <c r="AK21" s="1146"/>
      <c r="AL21" s="1146"/>
      <c r="AM21" s="1145"/>
      <c r="AN21" s="1146"/>
      <c r="AO21" s="1146"/>
    </row>
    <row r="22" spans="1:41" ht="26.25" customHeight="1">
      <c r="B22" s="1772" t="s">
        <v>562</v>
      </c>
      <c r="C22" s="1773"/>
      <c r="D22" s="799">
        <v>8.4</v>
      </c>
      <c r="E22" s="800">
        <v>-0.7</v>
      </c>
      <c r="F22" s="806">
        <v>7.7</v>
      </c>
      <c r="G22" s="804">
        <v>5.0999999999999996</v>
      </c>
      <c r="H22" s="800">
        <v>-0.7</v>
      </c>
      <c r="I22" s="806">
        <f>(SUM(G22:H22))</f>
        <v>4.3999999999999995</v>
      </c>
      <c r="J22" s="804">
        <v>4.5</v>
      </c>
      <c r="K22" s="800">
        <v>-1.4</v>
      </c>
      <c r="L22" s="806">
        <v>3.1</v>
      </c>
      <c r="M22" s="961">
        <v>7.7</v>
      </c>
      <c r="N22" s="962">
        <v>-0.5</v>
      </c>
      <c r="O22" s="960">
        <v>7.2</v>
      </c>
      <c r="P22" s="679"/>
      <c r="Q22" s="1737" t="s">
        <v>669</v>
      </c>
      <c r="R22" s="1738"/>
      <c r="S22" s="1738"/>
      <c r="T22" s="1739"/>
      <c r="U22" s="1126">
        <v>7.3</v>
      </c>
      <c r="V22" s="1127">
        <v>-2.1</v>
      </c>
      <c r="W22" s="1125">
        <v>5.2</v>
      </c>
      <c r="X22" s="1126">
        <v>7.4</v>
      </c>
      <c r="Y22" s="1127">
        <v>-1.3</v>
      </c>
      <c r="Z22" s="1125">
        <v>6.1</v>
      </c>
      <c r="AA22" s="1233">
        <v>6.8</v>
      </c>
      <c r="AB22" s="767">
        <v>-3.3</v>
      </c>
      <c r="AC22" s="1232">
        <v>3.5</v>
      </c>
      <c r="AD22" s="1126">
        <v>14.7</v>
      </c>
      <c r="AE22" s="1127">
        <v>-1.2</v>
      </c>
      <c r="AF22" s="1125">
        <f t="shared" si="0"/>
        <v>13.5</v>
      </c>
      <c r="AG22" s="1"/>
      <c r="AH22" s="1"/>
      <c r="AI22" s="1"/>
      <c r="AJ22" s="1145"/>
      <c r="AK22" s="1146"/>
      <c r="AL22" s="1146"/>
      <c r="AM22" s="1145"/>
      <c r="AN22" s="1146"/>
      <c r="AO22" s="1146"/>
    </row>
    <row r="23" spans="1:41" ht="26.25" customHeight="1" thickBot="1">
      <c r="B23" s="1772" t="s">
        <v>556</v>
      </c>
      <c r="C23" s="1773"/>
      <c r="D23" s="799">
        <v>6.6</v>
      </c>
      <c r="E23" s="800">
        <v>-0.9</v>
      </c>
      <c r="F23" s="806">
        <v>5.7</v>
      </c>
      <c r="G23" s="804">
        <v>6.7</v>
      </c>
      <c r="H23" s="800">
        <v>-1.1000000000000001</v>
      </c>
      <c r="I23" s="806">
        <f>(SUM(G23:H23))</f>
        <v>5.6</v>
      </c>
      <c r="J23" s="804">
        <v>7.1</v>
      </c>
      <c r="K23" s="800">
        <v>-1.3</v>
      </c>
      <c r="L23" s="806">
        <v>5.8</v>
      </c>
      <c r="M23" s="961">
        <v>7.6</v>
      </c>
      <c r="N23" s="962">
        <v>-3.2</v>
      </c>
      <c r="O23" s="960">
        <v>4.4000000000000004</v>
      </c>
      <c r="P23" s="679"/>
      <c r="Q23" s="1741" t="s">
        <v>663</v>
      </c>
      <c r="R23" s="1742"/>
      <c r="S23" s="1742"/>
      <c r="T23" s="1743"/>
      <c r="U23" s="1128">
        <v>5.6</v>
      </c>
      <c r="V23" s="1129">
        <v>-2.2999999999999998</v>
      </c>
      <c r="W23" s="1130">
        <v>3.3</v>
      </c>
      <c r="X23" s="1128">
        <v>13.3</v>
      </c>
      <c r="Y23" s="1129">
        <v>-1.6</v>
      </c>
      <c r="Z23" s="1130">
        <v>11.7</v>
      </c>
      <c r="AA23" s="1234">
        <v>8.1</v>
      </c>
      <c r="AB23" s="1235">
        <v>-0.8</v>
      </c>
      <c r="AC23" s="1236">
        <v>7.3</v>
      </c>
      <c r="AD23" s="1128">
        <v>5.8</v>
      </c>
      <c r="AE23" s="1129">
        <v>-2.8</v>
      </c>
      <c r="AF23" s="1512">
        <f t="shared" si="0"/>
        <v>3</v>
      </c>
      <c r="AG23" s="1"/>
      <c r="AH23" s="1"/>
      <c r="AI23" s="1"/>
      <c r="AJ23" s="1145"/>
      <c r="AK23" s="1146"/>
      <c r="AL23" s="1146"/>
      <c r="AM23" s="1145"/>
      <c r="AN23" s="1146"/>
      <c r="AO23" s="1146"/>
    </row>
    <row r="24" spans="1:41" ht="26.25" customHeight="1" thickTop="1">
      <c r="B24" s="1772" t="s">
        <v>558</v>
      </c>
      <c r="C24" s="1773"/>
      <c r="D24" s="799">
        <v>4.2</v>
      </c>
      <c r="E24" s="800">
        <v>0</v>
      </c>
      <c r="F24" s="806">
        <v>4.2</v>
      </c>
      <c r="G24" s="804">
        <v>3.2</v>
      </c>
      <c r="H24" s="800">
        <v>0</v>
      </c>
      <c r="I24" s="806">
        <f>(SUM(G24:H24))</f>
        <v>3.2</v>
      </c>
      <c r="J24" s="804">
        <v>4.2</v>
      </c>
      <c r="K24" s="800">
        <v>0</v>
      </c>
      <c r="L24" s="806">
        <v>4.2</v>
      </c>
      <c r="M24" s="961">
        <v>3.1</v>
      </c>
      <c r="N24" s="962">
        <v>-0.1</v>
      </c>
      <c r="O24" s="960">
        <v>3</v>
      </c>
      <c r="P24" s="679"/>
      <c r="Q24" s="1750" t="s">
        <v>664</v>
      </c>
      <c r="R24" s="1751"/>
      <c r="S24" s="1751"/>
      <c r="T24" s="1752"/>
      <c r="U24" s="1131">
        <v>56.8</v>
      </c>
      <c r="V24" s="1132">
        <v>-17.7</v>
      </c>
      <c r="W24" s="1133">
        <v>39.1</v>
      </c>
      <c r="X24" s="1134">
        <v>118.7</v>
      </c>
      <c r="Y24" s="1132">
        <v>-18</v>
      </c>
      <c r="Z24" s="1133">
        <v>100.7</v>
      </c>
      <c r="AA24" s="1237">
        <v>161.5</v>
      </c>
      <c r="AB24" s="1238">
        <v>-33.799999999999997</v>
      </c>
      <c r="AC24" s="1239">
        <v>127.7</v>
      </c>
      <c r="AD24" s="1134">
        <f>SUM(AD16:AD23)</f>
        <v>137.00000000000003</v>
      </c>
      <c r="AE24" s="1132">
        <f>SUM(AE16:AE23)</f>
        <v>-35.699999999999996</v>
      </c>
      <c r="AF24" s="1133">
        <f>SUM(AF16:AF23)</f>
        <v>101.3</v>
      </c>
      <c r="AG24" s="1"/>
      <c r="AH24" s="1"/>
      <c r="AI24" s="1"/>
      <c r="AJ24" s="1148"/>
      <c r="AK24" s="1148"/>
      <c r="AL24" s="1149"/>
      <c r="AM24" s="1148"/>
      <c r="AN24" s="1148"/>
      <c r="AO24" s="1150"/>
    </row>
    <row r="25" spans="1:41" ht="26.25" customHeight="1" thickBot="1">
      <c r="B25" s="1759" t="s">
        <v>542</v>
      </c>
      <c r="C25" s="1760"/>
      <c r="D25" s="801">
        <v>0.9</v>
      </c>
      <c r="E25" s="802">
        <v>-0.9</v>
      </c>
      <c r="F25" s="807">
        <v>0</v>
      </c>
      <c r="G25" s="805">
        <v>2.2000000000000002</v>
      </c>
      <c r="H25" s="802">
        <v>-0.7</v>
      </c>
      <c r="I25" s="807">
        <f>(SUM(G25:H25))</f>
        <v>1.5000000000000002</v>
      </c>
      <c r="J25" s="805">
        <v>1.6</v>
      </c>
      <c r="K25" s="802">
        <v>-0.9</v>
      </c>
      <c r="L25" s="807">
        <v>0.7</v>
      </c>
      <c r="M25" s="964">
        <v>1.3</v>
      </c>
      <c r="N25" s="965">
        <v>-1.9</v>
      </c>
      <c r="O25" s="966">
        <v>-0.6</v>
      </c>
      <c r="P25" s="679"/>
      <c r="Q25" s="1724"/>
      <c r="R25" s="1724"/>
      <c r="S25" s="1724"/>
      <c r="T25" s="1724"/>
      <c r="U25" s="1724"/>
      <c r="V25" s="1724"/>
      <c r="W25" s="1724"/>
      <c r="X25" s="1724"/>
      <c r="Y25" s="1724"/>
      <c r="Z25" s="1724"/>
      <c r="AA25" s="1724"/>
      <c r="AB25" s="1724"/>
      <c r="AC25" s="1724"/>
      <c r="AD25" s="1724"/>
      <c r="AE25" s="1724"/>
      <c r="AF25" s="1724"/>
      <c r="AG25" s="1"/>
      <c r="AH25" s="1"/>
      <c r="AI25" s="1"/>
      <c r="AJ25" s="1"/>
    </row>
    <row r="26" spans="1:41" ht="26.25" customHeight="1" thickTop="1">
      <c r="B26" s="1761" t="s">
        <v>5</v>
      </c>
      <c r="C26" s="1762"/>
      <c r="D26" s="808">
        <f>(SUM(D16:D25))</f>
        <v>80.900000000000006</v>
      </c>
      <c r="E26" s="809">
        <v>-20.100000000000001</v>
      </c>
      <c r="F26" s="810">
        <f>(SUM(D26:E26))</f>
        <v>60.800000000000004</v>
      </c>
      <c r="G26" s="808">
        <f>(SUM(G16:G25))</f>
        <v>85.7</v>
      </c>
      <c r="H26" s="809">
        <v>-6.2</v>
      </c>
      <c r="I26" s="810">
        <f>(SUM(G26:H26))</f>
        <v>79.5</v>
      </c>
      <c r="J26" s="808">
        <v>71.2</v>
      </c>
      <c r="K26" s="809">
        <v>-11.8</v>
      </c>
      <c r="L26" s="810">
        <v>59.4</v>
      </c>
      <c r="M26" s="967">
        <v>56</v>
      </c>
      <c r="N26" s="968">
        <v>-17.7</v>
      </c>
      <c r="O26" s="969">
        <v>38.299999999999997</v>
      </c>
      <c r="P26" s="679"/>
      <c r="Q26" s="1724"/>
      <c r="R26" s="1724"/>
      <c r="S26" s="1724"/>
      <c r="T26" s="1724"/>
      <c r="U26" s="1724"/>
      <c r="V26" s="1724"/>
      <c r="W26" s="1724"/>
      <c r="X26" s="1724"/>
      <c r="Y26" s="1724"/>
      <c r="Z26" s="1724"/>
      <c r="AA26" s="1724"/>
      <c r="AB26" s="1724"/>
      <c r="AC26" s="1724"/>
      <c r="AD26" s="1724"/>
      <c r="AE26" s="1724"/>
      <c r="AF26" s="1724"/>
      <c r="AG26" s="1"/>
      <c r="AH26" s="1"/>
      <c r="AI26" s="1"/>
      <c r="AJ26" s="1"/>
    </row>
    <row r="27" spans="1:41" ht="19.5" customHeight="1">
      <c r="B27" s="736" t="s">
        <v>618</v>
      </c>
      <c r="C27" s="736"/>
      <c r="D27" s="755"/>
      <c r="E27" s="755"/>
      <c r="F27" s="755"/>
      <c r="G27" s="755"/>
      <c r="H27" s="755"/>
      <c r="I27" s="755"/>
      <c r="J27" s="755"/>
      <c r="K27" s="755"/>
      <c r="L27" s="755"/>
      <c r="M27" s="756"/>
      <c r="N27" s="755"/>
      <c r="O27" s="755"/>
      <c r="P27" s="755"/>
      <c r="Q27" s="1724"/>
      <c r="R27" s="1724"/>
      <c r="S27" s="1724"/>
      <c r="T27" s="1724"/>
      <c r="U27" s="1724"/>
      <c r="V27" s="1724"/>
      <c r="W27" s="1724"/>
      <c r="X27" s="1724"/>
      <c r="Y27" s="1724"/>
      <c r="Z27" s="1724"/>
      <c r="AA27" s="1724"/>
      <c r="AB27" s="1724"/>
      <c r="AC27" s="1724"/>
      <c r="AD27" s="1724"/>
      <c r="AE27" s="1724"/>
      <c r="AF27" s="1724"/>
      <c r="AG27" s="1"/>
      <c r="AH27" s="1"/>
      <c r="AI27" s="1"/>
      <c r="AJ27" s="1"/>
    </row>
    <row r="28" spans="1:41" ht="19.5" customHeight="1">
      <c r="B28" s="1763" t="s">
        <v>619</v>
      </c>
      <c r="C28" s="1763"/>
      <c r="D28" s="1763"/>
      <c r="E28" s="1763"/>
      <c r="F28" s="1763"/>
      <c r="G28" s="1763"/>
      <c r="H28" s="1763"/>
      <c r="I28" s="1763"/>
      <c r="J28" s="1763"/>
      <c r="K28" s="1763"/>
      <c r="L28" s="1763"/>
      <c r="M28" s="1763"/>
      <c r="N28" s="1763"/>
      <c r="O28" s="1763"/>
      <c r="P28" s="1763"/>
      <c r="Q28" s="1763"/>
      <c r="R28" s="1763"/>
      <c r="S28" s="1763"/>
      <c r="T28" s="1763"/>
      <c r="U28" s="679"/>
      <c r="V28" s="1"/>
      <c r="W28" s="1"/>
      <c r="X28" s="1"/>
      <c r="Y28" s="1"/>
      <c r="Z28" s="1"/>
      <c r="AA28" s="1"/>
      <c r="AB28" s="1"/>
      <c r="AC28" s="1"/>
      <c r="AD28" s="1"/>
      <c r="AE28" s="1"/>
      <c r="AF28" s="1"/>
      <c r="AG28" s="1"/>
      <c r="AH28" s="1"/>
      <c r="AI28" s="1"/>
      <c r="AJ28" s="1"/>
    </row>
    <row r="29" spans="1:41" ht="19.5" customHeight="1">
      <c r="B29" s="1763" t="s">
        <v>620</v>
      </c>
      <c r="C29" s="1763"/>
      <c r="D29" s="1763"/>
      <c r="E29" s="1763"/>
      <c r="F29" s="1763"/>
      <c r="G29" s="1763"/>
      <c r="H29" s="1763"/>
      <c r="I29" s="1763"/>
      <c r="J29" s="1763"/>
      <c r="K29" s="1763"/>
      <c r="L29" s="1763"/>
      <c r="M29" s="1763"/>
      <c r="N29" s="1763"/>
      <c r="O29" s="1763"/>
      <c r="P29" s="1763"/>
      <c r="Q29" s="1763"/>
      <c r="R29" s="1763"/>
      <c r="S29" s="1763"/>
      <c r="T29" s="1763"/>
      <c r="U29" s="1763"/>
      <c r="V29" s="1763"/>
      <c r="W29" s="1763"/>
      <c r="X29" s="1763"/>
      <c r="Y29" s="1763"/>
      <c r="Z29" s="1763"/>
      <c r="AA29" s="1"/>
      <c r="AB29" s="1"/>
      <c r="AC29" s="1"/>
      <c r="AD29" s="1"/>
      <c r="AE29" s="1"/>
      <c r="AF29" s="1"/>
      <c r="AG29" s="1"/>
      <c r="AH29" s="1"/>
      <c r="AI29" s="1"/>
      <c r="AJ29" s="1"/>
    </row>
    <row r="30" spans="1:41" ht="26.25" customHeight="1">
      <c r="B30" s="1763"/>
      <c r="C30" s="1763"/>
      <c r="D30" s="1763"/>
      <c r="E30" s="1763"/>
      <c r="F30" s="1763"/>
      <c r="G30" s="1763"/>
      <c r="H30" s="1763"/>
      <c r="I30" s="1763"/>
      <c r="J30" s="1763"/>
      <c r="K30" s="1763"/>
      <c r="L30" s="1763"/>
      <c r="M30" s="1763"/>
      <c r="N30" s="1763"/>
      <c r="O30" s="1763"/>
      <c r="P30" s="1763"/>
      <c r="Q30" s="1763"/>
      <c r="R30" s="1763"/>
      <c r="S30" s="1763"/>
      <c r="T30" s="1763"/>
      <c r="U30" s="1763"/>
      <c r="V30" s="1763"/>
      <c r="W30" s="1763"/>
      <c r="X30" s="1763"/>
      <c r="Y30" s="1763"/>
      <c r="Z30" s="1763"/>
      <c r="AA30" s="679"/>
      <c r="AB30" s="679"/>
      <c r="AC30" s="679"/>
      <c r="AD30" s="679"/>
      <c r="AE30" s="679"/>
      <c r="AF30" s="679"/>
      <c r="AG30" s="679"/>
      <c r="AH30" s="1"/>
      <c r="AI30" s="1"/>
      <c r="AJ30" s="1"/>
    </row>
    <row r="31" spans="1:41" ht="21" customHeight="1">
      <c r="A31" s="60" t="s">
        <v>504</v>
      </c>
      <c r="B31" s="60"/>
      <c r="C31" s="60"/>
      <c r="AH31" s="1"/>
      <c r="AI31" s="1"/>
      <c r="AJ31" s="1"/>
    </row>
    <row r="32" spans="1:41">
      <c r="X32" s="116"/>
      <c r="AA32" s="116"/>
      <c r="AD32" s="116"/>
      <c r="AG32" s="116" t="s">
        <v>486</v>
      </c>
      <c r="AH32" s="1"/>
      <c r="AI32" s="1"/>
      <c r="AJ32" s="1"/>
    </row>
    <row r="33" spans="2:36" ht="18.75" customHeight="1">
      <c r="B33" s="1696"/>
      <c r="C33" s="1697"/>
      <c r="D33" s="1764" t="s">
        <v>71</v>
      </c>
      <c r="E33" s="1765"/>
      <c r="F33" s="1766"/>
      <c r="G33" s="1764" t="s">
        <v>210</v>
      </c>
      <c r="H33" s="1765"/>
      <c r="I33" s="1766"/>
      <c r="J33" s="1764" t="s">
        <v>44</v>
      </c>
      <c r="K33" s="1765"/>
      <c r="L33" s="1766"/>
      <c r="M33" s="1764" t="s">
        <v>212</v>
      </c>
      <c r="N33" s="1765"/>
      <c r="O33" s="1766"/>
      <c r="P33" s="1764" t="s">
        <v>14</v>
      </c>
      <c r="Q33" s="1765"/>
      <c r="R33" s="1766"/>
      <c r="S33" s="1704" t="s">
        <v>213</v>
      </c>
      <c r="T33" s="1705"/>
      <c r="U33" s="1706"/>
      <c r="V33" s="1704" t="s">
        <v>18</v>
      </c>
      <c r="W33" s="1705"/>
      <c r="X33" s="1706"/>
      <c r="Y33" s="1704" t="s">
        <v>31</v>
      </c>
      <c r="Z33" s="1705"/>
      <c r="AA33" s="1706"/>
      <c r="AB33" s="1704" t="s">
        <v>33</v>
      </c>
      <c r="AC33" s="1705"/>
      <c r="AD33" s="1706"/>
      <c r="AE33" s="1704" t="s">
        <v>85</v>
      </c>
      <c r="AF33" s="1705"/>
      <c r="AG33" s="1706"/>
      <c r="AH33" s="1"/>
      <c r="AI33" s="1"/>
      <c r="AJ33" s="1"/>
    </row>
    <row r="34" spans="2:36" ht="18" customHeight="1">
      <c r="B34" s="1698"/>
      <c r="C34" s="1699"/>
      <c r="D34" s="1767"/>
      <c r="E34" s="1768"/>
      <c r="F34" s="1769"/>
      <c r="G34" s="1767"/>
      <c r="H34" s="1768"/>
      <c r="I34" s="1769"/>
      <c r="J34" s="1767"/>
      <c r="K34" s="1768"/>
      <c r="L34" s="1769"/>
      <c r="M34" s="1767"/>
      <c r="N34" s="1768"/>
      <c r="O34" s="1769"/>
      <c r="P34" s="1767"/>
      <c r="Q34" s="1768"/>
      <c r="R34" s="1769"/>
      <c r="S34" s="1707"/>
      <c r="T34" s="1708"/>
      <c r="U34" s="1709"/>
      <c r="V34" s="1707"/>
      <c r="W34" s="1708"/>
      <c r="X34" s="1709"/>
      <c r="Y34" s="1707"/>
      <c r="Z34" s="1708"/>
      <c r="AA34" s="1709"/>
      <c r="AB34" s="1707"/>
      <c r="AC34" s="1708"/>
      <c r="AD34" s="1709"/>
      <c r="AE34" s="1707"/>
      <c r="AF34" s="1708"/>
      <c r="AG34" s="1709"/>
      <c r="AH34" s="1"/>
      <c r="AI34" s="1"/>
      <c r="AJ34" s="1"/>
    </row>
    <row r="35" spans="2:36" ht="21" customHeight="1">
      <c r="B35" s="1700"/>
      <c r="C35" s="1701"/>
      <c r="D35" s="749" t="s">
        <v>231</v>
      </c>
      <c r="E35" s="750" t="s">
        <v>232</v>
      </c>
      <c r="F35" s="751" t="s">
        <v>5</v>
      </c>
      <c r="G35" s="749" t="s">
        <v>231</v>
      </c>
      <c r="H35" s="750" t="s">
        <v>232</v>
      </c>
      <c r="I35" s="751" t="s">
        <v>5</v>
      </c>
      <c r="J35" s="749" t="s">
        <v>231</v>
      </c>
      <c r="K35" s="750" t="s">
        <v>232</v>
      </c>
      <c r="L35" s="751" t="s">
        <v>5</v>
      </c>
      <c r="M35" s="749" t="s">
        <v>231</v>
      </c>
      <c r="N35" s="750" t="s">
        <v>232</v>
      </c>
      <c r="O35" s="751" t="s">
        <v>5</v>
      </c>
      <c r="P35" s="749" t="s">
        <v>231</v>
      </c>
      <c r="Q35" s="750" t="s">
        <v>232</v>
      </c>
      <c r="R35" s="751" t="s">
        <v>5</v>
      </c>
      <c r="S35" s="129" t="s">
        <v>231</v>
      </c>
      <c r="T35" s="130" t="s">
        <v>232</v>
      </c>
      <c r="U35" s="131" t="s">
        <v>5</v>
      </c>
      <c r="V35" s="129" t="s">
        <v>231</v>
      </c>
      <c r="W35" s="130" t="s">
        <v>232</v>
      </c>
      <c r="X35" s="131" t="s">
        <v>5</v>
      </c>
      <c r="Y35" s="129" t="s">
        <v>231</v>
      </c>
      <c r="Z35" s="130" t="s">
        <v>232</v>
      </c>
      <c r="AA35" s="131" t="s">
        <v>5</v>
      </c>
      <c r="AB35" s="129" t="s">
        <v>231</v>
      </c>
      <c r="AC35" s="130" t="s">
        <v>232</v>
      </c>
      <c r="AD35" s="131" t="s">
        <v>5</v>
      </c>
      <c r="AE35" s="129" t="s">
        <v>231</v>
      </c>
      <c r="AF35" s="130" t="s">
        <v>232</v>
      </c>
      <c r="AG35" s="131" t="s">
        <v>5</v>
      </c>
      <c r="AH35" s="1"/>
      <c r="AI35" s="1"/>
      <c r="AJ35" s="1"/>
    </row>
    <row r="36" spans="2:36" ht="26.25" customHeight="1">
      <c r="B36" s="1711" t="s">
        <v>233</v>
      </c>
      <c r="C36" s="1712"/>
      <c r="D36" s="757">
        <v>18</v>
      </c>
      <c r="E36" s="758">
        <v>-16.3</v>
      </c>
      <c r="F36" s="759">
        <v>1.7</v>
      </c>
      <c r="G36" s="757">
        <v>16</v>
      </c>
      <c r="H36" s="758">
        <v>-57.9</v>
      </c>
      <c r="I36" s="759">
        <v>-41.9</v>
      </c>
      <c r="J36" s="757">
        <v>16.8</v>
      </c>
      <c r="K36" s="758">
        <v>-4.2</v>
      </c>
      <c r="L36" s="759">
        <v>12.6</v>
      </c>
      <c r="M36" s="757">
        <v>22.9</v>
      </c>
      <c r="N36" s="758">
        <v>-6.1</v>
      </c>
      <c r="O36" s="759">
        <v>16.8</v>
      </c>
      <c r="P36" s="757">
        <v>12.6</v>
      </c>
      <c r="Q36" s="758">
        <v>-10.9</v>
      </c>
      <c r="R36" s="759">
        <v>1.7</v>
      </c>
      <c r="S36" s="760">
        <v>11</v>
      </c>
      <c r="T36" s="761">
        <v>-4.9000000000000004</v>
      </c>
      <c r="U36" s="762">
        <v>6.1</v>
      </c>
      <c r="V36" s="760">
        <v>10.4</v>
      </c>
      <c r="W36" s="761">
        <v>-7.3</v>
      </c>
      <c r="X36" s="762">
        <v>3.1</v>
      </c>
      <c r="Y36" s="760">
        <v>7.4</v>
      </c>
      <c r="Z36" s="761">
        <v>-7</v>
      </c>
      <c r="AA36" s="762">
        <v>0.4</v>
      </c>
      <c r="AB36" s="760">
        <v>9.1999999999999993</v>
      </c>
      <c r="AC36" s="761">
        <v>-5.8</v>
      </c>
      <c r="AD36" s="762">
        <v>3.4</v>
      </c>
      <c r="AE36" s="760">
        <v>8.8000000000000007</v>
      </c>
      <c r="AF36" s="761">
        <v>-3.6</v>
      </c>
      <c r="AG36" s="762">
        <v>5.2</v>
      </c>
      <c r="AH36" s="1"/>
      <c r="AI36" s="1"/>
      <c r="AJ36" s="1"/>
    </row>
    <row r="37" spans="2:36" ht="26.25" customHeight="1">
      <c r="B37" s="1713" t="s">
        <v>234</v>
      </c>
      <c r="C37" s="1778"/>
      <c r="D37" s="763">
        <v>17.100000000000001</v>
      </c>
      <c r="E37" s="764">
        <v>-20.9</v>
      </c>
      <c r="F37" s="765">
        <v>-3.8</v>
      </c>
      <c r="G37" s="763">
        <v>23.4</v>
      </c>
      <c r="H37" s="764">
        <v>-29.2</v>
      </c>
      <c r="I37" s="765">
        <v>-5.8</v>
      </c>
      <c r="J37" s="763">
        <v>40.299999999999997</v>
      </c>
      <c r="K37" s="764">
        <v>-5.7</v>
      </c>
      <c r="L37" s="765">
        <v>34.6</v>
      </c>
      <c r="M37" s="763">
        <v>45.7</v>
      </c>
      <c r="N37" s="764">
        <v>-4.5</v>
      </c>
      <c r="O37" s="765">
        <v>41.2</v>
      </c>
      <c r="P37" s="763">
        <v>47.4</v>
      </c>
      <c r="Q37" s="764">
        <v>-6.9</v>
      </c>
      <c r="R37" s="765">
        <v>40.5</v>
      </c>
      <c r="S37" s="766">
        <v>43.3</v>
      </c>
      <c r="T37" s="767">
        <v>-15.7</v>
      </c>
      <c r="U37" s="768">
        <v>27.6</v>
      </c>
      <c r="V37" s="766">
        <v>24.2</v>
      </c>
      <c r="W37" s="767">
        <v>-11.7</v>
      </c>
      <c r="X37" s="768">
        <v>12.5</v>
      </c>
      <c r="Y37" s="766">
        <v>39.799999999999997</v>
      </c>
      <c r="Z37" s="767">
        <v>-14</v>
      </c>
      <c r="AA37" s="768">
        <v>25.8</v>
      </c>
      <c r="AB37" s="766">
        <v>49.1</v>
      </c>
      <c r="AC37" s="767">
        <v>-8.6</v>
      </c>
      <c r="AD37" s="768">
        <v>40.5</v>
      </c>
      <c r="AE37" s="766">
        <v>21.7</v>
      </c>
      <c r="AF37" s="767">
        <v>-12.1</v>
      </c>
      <c r="AG37" s="768">
        <v>9.6</v>
      </c>
      <c r="AH37" s="1"/>
      <c r="AI37" s="1"/>
      <c r="AJ37" s="1"/>
    </row>
    <row r="38" spans="2:36" ht="36" customHeight="1">
      <c r="B38" s="1779" t="s">
        <v>235</v>
      </c>
      <c r="C38" s="1778"/>
      <c r="D38" s="763">
        <v>6.8</v>
      </c>
      <c r="E38" s="764">
        <v>-0.9</v>
      </c>
      <c r="F38" s="765">
        <v>5.9</v>
      </c>
      <c r="G38" s="763">
        <v>11.1</v>
      </c>
      <c r="H38" s="764">
        <v>-7.6</v>
      </c>
      <c r="I38" s="765">
        <v>3.5</v>
      </c>
      <c r="J38" s="763">
        <v>16.600000000000001</v>
      </c>
      <c r="K38" s="764">
        <v>-3.3</v>
      </c>
      <c r="L38" s="765">
        <v>13.3</v>
      </c>
      <c r="M38" s="763">
        <v>19.8</v>
      </c>
      <c r="N38" s="764">
        <v>-2.6</v>
      </c>
      <c r="O38" s="765">
        <v>17.2</v>
      </c>
      <c r="P38" s="763">
        <v>21.7</v>
      </c>
      <c r="Q38" s="764">
        <v>-1</v>
      </c>
      <c r="R38" s="765">
        <v>20.7</v>
      </c>
      <c r="S38" s="766">
        <v>13</v>
      </c>
      <c r="T38" s="767">
        <v>-4.4000000000000004</v>
      </c>
      <c r="U38" s="768">
        <v>8.6</v>
      </c>
      <c r="V38" s="766">
        <v>6.7</v>
      </c>
      <c r="W38" s="767">
        <v>-1</v>
      </c>
      <c r="X38" s="768">
        <v>5.7</v>
      </c>
      <c r="Y38" s="766">
        <v>11.1</v>
      </c>
      <c r="Z38" s="767">
        <v>-0.8</v>
      </c>
      <c r="AA38" s="768">
        <v>10.3</v>
      </c>
      <c r="AB38" s="766">
        <v>10.8</v>
      </c>
      <c r="AC38" s="767">
        <v>-9.9999999999999995E-8</v>
      </c>
      <c r="AD38" s="768">
        <v>10.8</v>
      </c>
      <c r="AE38" s="766">
        <v>17.399999999999999</v>
      </c>
      <c r="AF38" s="767">
        <v>-1</v>
      </c>
      <c r="AG38" s="768">
        <v>16.399999999999999</v>
      </c>
      <c r="AH38" s="1"/>
      <c r="AI38" s="1"/>
      <c r="AJ38" s="1"/>
    </row>
    <row r="39" spans="2:36" ht="36" customHeight="1" thickBot="1">
      <c r="B39" s="1780" t="s">
        <v>236</v>
      </c>
      <c r="C39" s="1699"/>
      <c r="D39" s="769">
        <v>5.5</v>
      </c>
      <c r="E39" s="770">
        <v>-2.2000000000000002</v>
      </c>
      <c r="F39" s="771">
        <v>3.3</v>
      </c>
      <c r="G39" s="769">
        <v>7.1</v>
      </c>
      <c r="H39" s="770">
        <v>-1.6</v>
      </c>
      <c r="I39" s="771">
        <v>5.5</v>
      </c>
      <c r="J39" s="769">
        <v>10.3</v>
      </c>
      <c r="K39" s="770">
        <v>-4.8</v>
      </c>
      <c r="L39" s="771">
        <v>5.5</v>
      </c>
      <c r="M39" s="769">
        <v>8.3000000000000007</v>
      </c>
      <c r="N39" s="770">
        <v>-1.4</v>
      </c>
      <c r="O39" s="771">
        <v>6.9</v>
      </c>
      <c r="P39" s="769">
        <v>11.9</v>
      </c>
      <c r="Q39" s="770">
        <v>-1.8</v>
      </c>
      <c r="R39" s="771">
        <v>10.1</v>
      </c>
      <c r="S39" s="772">
        <v>6.7</v>
      </c>
      <c r="T39" s="773">
        <v>-10.6</v>
      </c>
      <c r="U39" s="774">
        <v>-3.9</v>
      </c>
      <c r="V39" s="772">
        <v>6.9</v>
      </c>
      <c r="W39" s="773">
        <v>-2.2000000000000002</v>
      </c>
      <c r="X39" s="774">
        <v>4.7</v>
      </c>
      <c r="Y39" s="772">
        <v>13.7</v>
      </c>
      <c r="Z39" s="773">
        <v>-1.4</v>
      </c>
      <c r="AA39" s="774">
        <v>12.3</v>
      </c>
      <c r="AB39" s="772">
        <v>6.5</v>
      </c>
      <c r="AC39" s="773">
        <v>-6.1</v>
      </c>
      <c r="AD39" s="774">
        <v>0.4</v>
      </c>
      <c r="AE39" s="772">
        <v>8</v>
      </c>
      <c r="AF39" s="773">
        <v>-7.5</v>
      </c>
      <c r="AG39" s="774">
        <v>0.5</v>
      </c>
      <c r="AH39" s="1"/>
      <c r="AI39" s="1"/>
      <c r="AJ39" s="1"/>
    </row>
    <row r="40" spans="2:36" ht="26.25" customHeight="1" thickTop="1">
      <c r="B40" s="1702" t="s">
        <v>5</v>
      </c>
      <c r="C40" s="1703"/>
      <c r="D40" s="775">
        <v>47.4</v>
      </c>
      <c r="E40" s="776">
        <v>-40.299999999999997</v>
      </c>
      <c r="F40" s="777">
        <v>7.1</v>
      </c>
      <c r="G40" s="775">
        <v>57.6</v>
      </c>
      <c r="H40" s="776">
        <v>-96.3</v>
      </c>
      <c r="I40" s="777">
        <v>-38.700000000000003</v>
      </c>
      <c r="J40" s="775">
        <v>84</v>
      </c>
      <c r="K40" s="776">
        <v>-18</v>
      </c>
      <c r="L40" s="777">
        <v>66</v>
      </c>
      <c r="M40" s="775">
        <v>96.7</v>
      </c>
      <c r="N40" s="776">
        <v>-14.6</v>
      </c>
      <c r="O40" s="777">
        <v>82.1</v>
      </c>
      <c r="P40" s="775">
        <v>93.6</v>
      </c>
      <c r="Q40" s="776">
        <v>-20.6</v>
      </c>
      <c r="R40" s="777">
        <v>73</v>
      </c>
      <c r="S40" s="778">
        <v>74</v>
      </c>
      <c r="T40" s="779">
        <v>-35.6</v>
      </c>
      <c r="U40" s="780">
        <v>38.4</v>
      </c>
      <c r="V40" s="778">
        <v>48.2</v>
      </c>
      <c r="W40" s="779">
        <v>-22.2</v>
      </c>
      <c r="X40" s="780">
        <v>26</v>
      </c>
      <c r="Y40" s="778">
        <v>72</v>
      </c>
      <c r="Z40" s="779">
        <v>-23.2</v>
      </c>
      <c r="AA40" s="780">
        <v>48.8</v>
      </c>
      <c r="AB40" s="778">
        <v>75.599999999999994</v>
      </c>
      <c r="AC40" s="779">
        <v>-20.5</v>
      </c>
      <c r="AD40" s="780">
        <v>55.1</v>
      </c>
      <c r="AE40" s="778">
        <v>55.9</v>
      </c>
      <c r="AF40" s="779">
        <v>-24.2</v>
      </c>
      <c r="AG40" s="780">
        <v>31.7</v>
      </c>
      <c r="AH40" s="1"/>
      <c r="AI40" s="1"/>
      <c r="AJ40" s="1"/>
    </row>
  </sheetData>
  <mergeCells count="61">
    <mergeCell ref="AA13:AC14"/>
    <mergeCell ref="Q23:T23"/>
    <mergeCell ref="Q24:T24"/>
    <mergeCell ref="Q25:AF27"/>
    <mergeCell ref="Q18:T18"/>
    <mergeCell ref="Q19:T19"/>
    <mergeCell ref="Q20:T20"/>
    <mergeCell ref="Q21:T21"/>
    <mergeCell ref="Q22:T22"/>
    <mergeCell ref="AD13:AF14"/>
    <mergeCell ref="B39:C39"/>
    <mergeCell ref="B40:C40"/>
    <mergeCell ref="V33:X34"/>
    <mergeCell ref="B33:C35"/>
    <mergeCell ref="P33:R34"/>
    <mergeCell ref="S33:U34"/>
    <mergeCell ref="B38:C38"/>
    <mergeCell ref="AE33:AG34"/>
    <mergeCell ref="B36:C36"/>
    <mergeCell ref="B37:C37"/>
    <mergeCell ref="D33:F34"/>
    <mergeCell ref="G33:I34"/>
    <mergeCell ref="J33:L34"/>
    <mergeCell ref="M33:O34"/>
    <mergeCell ref="Y33:AA34"/>
    <mergeCell ref="AB33:AD34"/>
    <mergeCell ref="B8:C8"/>
    <mergeCell ref="B9:C9"/>
    <mergeCell ref="B3:C5"/>
    <mergeCell ref="G13:I14"/>
    <mergeCell ref="B24:C24"/>
    <mergeCell ref="D3:F4"/>
    <mergeCell ref="G3:I4"/>
    <mergeCell ref="B10:C10"/>
    <mergeCell ref="B13:C15"/>
    <mergeCell ref="B21:C21"/>
    <mergeCell ref="B20:C20"/>
    <mergeCell ref="B22:C22"/>
    <mergeCell ref="B23:C23"/>
    <mergeCell ref="M3:O4"/>
    <mergeCell ref="P3:R4"/>
    <mergeCell ref="S3:U4"/>
    <mergeCell ref="B6:C6"/>
    <mergeCell ref="B7:C7"/>
    <mergeCell ref="J3:L4"/>
    <mergeCell ref="B25:C25"/>
    <mergeCell ref="B26:C26"/>
    <mergeCell ref="B28:T28"/>
    <mergeCell ref="B29:Z30"/>
    <mergeCell ref="D13:F14"/>
    <mergeCell ref="B16:C16"/>
    <mergeCell ref="B17:C17"/>
    <mergeCell ref="B18:C18"/>
    <mergeCell ref="B19:C19"/>
    <mergeCell ref="J13:L14"/>
    <mergeCell ref="M13:O14"/>
    <mergeCell ref="Q13:T15"/>
    <mergeCell ref="U13:W14"/>
    <mergeCell ref="X13:Z14"/>
    <mergeCell ref="Q16:T16"/>
    <mergeCell ref="Q17:T17"/>
  </mergeCells>
  <phoneticPr fontId="2"/>
  <pageMargins left="0.55118110236220474" right="0.19685039370078741" top="0.6692913385826772" bottom="0.31496062992125984" header="0.47244094488188981" footer="0.39370078740157483"/>
  <pageSetup paperSize="8" scale="44" orientation="landscape" verticalDpi="1200" r:id="rId1"/>
  <headerFooter alignWithMargins="0"/>
  <colBreaks count="1" manualBreakCount="1">
    <brk id="2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7F101-1495-4C62-BC72-FF773C8995A4}">
  <dimension ref="A1:AE71"/>
  <sheetViews>
    <sheetView showGridLines="0" view="pageBreakPreview" zoomScale="55" zoomScaleNormal="70" zoomScaleSheetLayoutView="55" workbookViewId="0">
      <selection activeCell="AG20" sqref="AG20"/>
    </sheetView>
  </sheetViews>
  <sheetFormatPr defaultColWidth="9" defaultRowHeight="14.25"/>
  <cols>
    <col min="1" max="1" width="3.625" style="1" customWidth="1"/>
    <col min="2" max="2" width="42.375" style="11" customWidth="1"/>
    <col min="3" max="5" width="18.625" style="91" customWidth="1"/>
    <col min="6" max="6" width="1" style="91" customWidth="1"/>
    <col min="7" max="7" width="18.625" style="90" customWidth="1"/>
    <col min="8" max="9" width="18.625" style="1" customWidth="1"/>
    <col min="10" max="10" width="1" style="1" customWidth="1"/>
    <col min="11" max="11" width="18.625" style="1" customWidth="1"/>
    <col min="12" max="12" width="18.625" style="2" customWidth="1"/>
    <col min="13" max="13" width="18.625" style="1" customWidth="1"/>
    <col min="14" max="14" width="1" style="1" customWidth="1"/>
    <col min="15" max="15" width="18.625" style="1" customWidth="1"/>
    <col min="16" max="17" width="19.125" style="1" customWidth="1"/>
    <col min="18" max="18" width="1" style="1" customWidth="1"/>
    <col min="19" max="21" width="19.125" style="1" customWidth="1"/>
    <col min="22" max="22" width="1" style="1" customWidth="1"/>
    <col min="23" max="25" width="18.625" style="1" customWidth="1"/>
    <col min="26" max="26" width="1" style="1" customWidth="1"/>
    <col min="27" max="29" width="18.625" style="1" customWidth="1"/>
    <col min="30" max="30" width="1" style="1" customWidth="1"/>
    <col min="31" max="31" width="18.625" style="1" customWidth="1"/>
    <col min="32" max="16384" width="9" style="1"/>
  </cols>
  <sheetData>
    <row r="1" spans="1:31" ht="21.75" customHeight="1">
      <c r="A1" s="42" t="s">
        <v>468</v>
      </c>
      <c r="B1" s="42"/>
      <c r="D1" s="133"/>
      <c r="G1" s="134"/>
      <c r="I1" s="180"/>
      <c r="J1" s="180"/>
      <c r="K1" s="180"/>
      <c r="O1" s="180"/>
      <c r="T1" s="180"/>
      <c r="W1" s="180"/>
      <c r="Y1" s="2"/>
      <c r="AA1" s="2"/>
      <c r="AB1" s="2"/>
      <c r="AC1" s="2"/>
      <c r="AE1" s="2"/>
    </row>
    <row r="2" spans="1:31" ht="18">
      <c r="B2" s="13"/>
      <c r="D2" s="135"/>
      <c r="E2" s="136"/>
      <c r="F2" s="293"/>
      <c r="G2" s="252"/>
      <c r="I2" s="252"/>
      <c r="J2" s="252"/>
      <c r="K2" s="252"/>
      <c r="M2" s="252"/>
      <c r="P2" s="336"/>
      <c r="Q2" s="336"/>
      <c r="T2" s="336"/>
      <c r="U2" s="336"/>
      <c r="Y2" s="851"/>
      <c r="AB2" s="851"/>
      <c r="AE2" s="851" t="s">
        <v>563</v>
      </c>
    </row>
    <row r="3" spans="1:31" s="14" customFormat="1" ht="54.75" customHeight="1">
      <c r="B3" s="46"/>
      <c r="C3" s="1792" t="s">
        <v>80</v>
      </c>
      <c r="D3" s="1793"/>
      <c r="E3" s="1794"/>
      <c r="F3" s="294"/>
      <c r="G3" s="1795" t="s">
        <v>7</v>
      </c>
      <c r="H3" s="1796"/>
      <c r="I3" s="1797"/>
      <c r="K3" s="1798" t="s">
        <v>24</v>
      </c>
      <c r="L3" s="1799"/>
      <c r="M3" s="1800"/>
      <c r="N3" s="186"/>
      <c r="O3" s="1789" t="s">
        <v>86</v>
      </c>
      <c r="P3" s="1790"/>
      <c r="Q3" s="1791"/>
      <c r="S3" s="1789" t="s">
        <v>528</v>
      </c>
      <c r="T3" s="1801"/>
      <c r="U3" s="1681"/>
      <c r="W3" s="1789" t="s">
        <v>564</v>
      </c>
      <c r="X3" s="1790"/>
      <c r="Y3" s="1791"/>
      <c r="AA3" s="1789" t="s">
        <v>645</v>
      </c>
      <c r="AB3" s="1790"/>
      <c r="AC3" s="1791"/>
      <c r="AE3" s="1522" t="s">
        <v>700</v>
      </c>
    </row>
    <row r="4" spans="1:31" s="15" customFormat="1" ht="54.75" customHeight="1">
      <c r="B4" s="47"/>
      <c r="C4" s="353" t="s">
        <v>489</v>
      </c>
      <c r="D4" s="137" t="s">
        <v>490</v>
      </c>
      <c r="E4" s="354" t="s">
        <v>491</v>
      </c>
      <c r="F4" s="295"/>
      <c r="G4" s="355" t="s">
        <v>492</v>
      </c>
      <c r="H4" s="137" t="s">
        <v>493</v>
      </c>
      <c r="I4" s="138" t="s">
        <v>494</v>
      </c>
      <c r="K4" s="199" t="s">
        <v>495</v>
      </c>
      <c r="L4" s="217" t="s">
        <v>496</v>
      </c>
      <c r="M4" s="299" t="s">
        <v>497</v>
      </c>
      <c r="N4" s="187"/>
      <c r="O4" s="660" t="s">
        <v>498</v>
      </c>
      <c r="P4" s="837" t="s">
        <v>476</v>
      </c>
      <c r="Q4" s="299" t="s">
        <v>502</v>
      </c>
      <c r="S4" s="199" t="s">
        <v>529</v>
      </c>
      <c r="T4" s="683" t="s">
        <v>532</v>
      </c>
      <c r="U4" s="299" t="s">
        <v>538</v>
      </c>
      <c r="W4" s="660" t="s">
        <v>577</v>
      </c>
      <c r="X4" s="217" t="s">
        <v>603</v>
      </c>
      <c r="Y4" s="848" t="s">
        <v>644</v>
      </c>
      <c r="AA4" s="973" t="s">
        <v>670</v>
      </c>
      <c r="AB4" s="973" t="s">
        <v>680</v>
      </c>
      <c r="AC4" s="1513" t="s">
        <v>699</v>
      </c>
      <c r="AE4" s="973" t="s">
        <v>701</v>
      </c>
    </row>
    <row r="5" spans="1:31" s="43" customFormat="1" ht="30" customHeight="1">
      <c r="B5" s="88" t="s">
        <v>20</v>
      </c>
      <c r="C5" s="174">
        <v>48.5</v>
      </c>
      <c r="D5" s="176">
        <v>58.1</v>
      </c>
      <c r="E5" s="175">
        <v>78.8</v>
      </c>
      <c r="F5" s="292"/>
      <c r="G5" s="174">
        <v>89.5</v>
      </c>
      <c r="H5" s="176">
        <v>101.5</v>
      </c>
      <c r="I5" s="177">
        <v>33.6</v>
      </c>
      <c r="J5" s="178"/>
      <c r="K5" s="146">
        <v>13.7</v>
      </c>
      <c r="L5" s="223">
        <v>45.3</v>
      </c>
      <c r="M5" s="221" t="s">
        <v>13</v>
      </c>
      <c r="N5" s="208"/>
      <c r="O5" s="661" t="s">
        <v>13</v>
      </c>
      <c r="P5" s="838" t="s">
        <v>13</v>
      </c>
      <c r="Q5" s="693" t="s">
        <v>13</v>
      </c>
      <c r="S5" s="181" t="s">
        <v>13</v>
      </c>
      <c r="T5" s="697" t="s">
        <v>13</v>
      </c>
      <c r="U5" s="693" t="s">
        <v>13</v>
      </c>
      <c r="W5" s="834" t="s">
        <v>25</v>
      </c>
      <c r="X5" s="849" t="s">
        <v>25</v>
      </c>
      <c r="Y5" s="970" t="s">
        <v>25</v>
      </c>
      <c r="AA5" s="982" t="s">
        <v>25</v>
      </c>
      <c r="AB5" s="982" t="s">
        <v>25</v>
      </c>
      <c r="AC5" s="1514" t="s">
        <v>13</v>
      </c>
      <c r="AE5" s="982" t="s">
        <v>25</v>
      </c>
    </row>
    <row r="6" spans="1:31" s="44" customFormat="1" ht="25.5" customHeight="1">
      <c r="B6" s="89" t="s">
        <v>68</v>
      </c>
      <c r="C6" s="146">
        <v>-33.6</v>
      </c>
      <c r="D6" s="148">
        <v>-412.5</v>
      </c>
      <c r="E6" s="147">
        <v>43.7</v>
      </c>
      <c r="F6" s="296"/>
      <c r="G6" s="146">
        <v>58.8</v>
      </c>
      <c r="H6" s="148">
        <v>62.7</v>
      </c>
      <c r="I6" s="149">
        <v>19</v>
      </c>
      <c r="J6" s="179"/>
      <c r="K6" s="146">
        <v>8.8000000000000007</v>
      </c>
      <c r="L6" s="148">
        <v>16</v>
      </c>
      <c r="M6" s="149">
        <v>-10</v>
      </c>
      <c r="N6" s="208"/>
      <c r="O6" s="661">
        <v>13.4</v>
      </c>
      <c r="P6" s="838">
        <v>27.3</v>
      </c>
      <c r="Q6" s="693">
        <v>33.1</v>
      </c>
      <c r="S6" s="200">
        <v>36.5</v>
      </c>
      <c r="T6" s="698">
        <v>40.799999999999997</v>
      </c>
      <c r="U6" s="694">
        <v>56.8</v>
      </c>
      <c r="W6" s="661">
        <v>70.400000000000006</v>
      </c>
      <c r="X6" s="849">
        <v>60.8</v>
      </c>
      <c r="Y6" s="971">
        <v>27</v>
      </c>
      <c r="AA6" s="983">
        <v>82.3</v>
      </c>
      <c r="AB6" s="983">
        <v>1112</v>
      </c>
      <c r="AC6" s="1515">
        <v>100.8</v>
      </c>
      <c r="AE6" s="983">
        <v>23</v>
      </c>
    </row>
    <row r="7" spans="1:31" s="44" customFormat="1" ht="25.5" customHeight="1">
      <c r="B7" s="48" t="s">
        <v>6</v>
      </c>
      <c r="C7" s="146">
        <v>3077</v>
      </c>
      <c r="D7" s="148">
        <v>2448.5</v>
      </c>
      <c r="E7" s="147">
        <v>2521.6999999999998</v>
      </c>
      <c r="F7" s="296"/>
      <c r="G7" s="146">
        <v>2619.5</v>
      </c>
      <c r="H7" s="148">
        <v>2669.4</v>
      </c>
      <c r="I7" s="149">
        <v>2313</v>
      </c>
      <c r="J7" s="179"/>
      <c r="K7" s="146">
        <v>2160.9</v>
      </c>
      <c r="L7" s="148">
        <v>2117</v>
      </c>
      <c r="M7" s="221">
        <v>2190.6999999999998</v>
      </c>
      <c r="N7" s="208"/>
      <c r="O7" s="662">
        <v>2150.1</v>
      </c>
      <c r="P7" s="839">
        <v>2220.1999999999998</v>
      </c>
      <c r="Q7" s="781">
        <v>2297.4</v>
      </c>
      <c r="S7" s="200">
        <v>2056.6999999999998</v>
      </c>
      <c r="T7" s="698">
        <v>2138.5</v>
      </c>
      <c r="U7" s="694">
        <v>2350.4</v>
      </c>
      <c r="W7" s="854">
        <v>2297.1</v>
      </c>
      <c r="X7" s="850">
        <v>2230.3000000000002</v>
      </c>
      <c r="Y7" s="971">
        <v>2300.1</v>
      </c>
      <c r="AA7" s="983">
        <v>2661.7</v>
      </c>
      <c r="AB7" s="983">
        <v>26608</v>
      </c>
      <c r="AC7" s="1515">
        <v>2886.9</v>
      </c>
      <c r="AE7" s="983">
        <v>3075.8</v>
      </c>
    </row>
    <row r="8" spans="1:31" s="44" customFormat="1" ht="25.5" customHeight="1">
      <c r="B8" s="48" t="s">
        <v>67</v>
      </c>
      <c r="C8" s="146">
        <v>316.2</v>
      </c>
      <c r="D8" s="148">
        <v>280.2</v>
      </c>
      <c r="E8" s="147">
        <v>427</v>
      </c>
      <c r="F8" s="296"/>
      <c r="G8" s="146">
        <v>488.6</v>
      </c>
      <c r="H8" s="148">
        <v>476</v>
      </c>
      <c r="I8" s="149">
        <v>319</v>
      </c>
      <c r="J8" s="179"/>
      <c r="K8" s="146">
        <v>352.4</v>
      </c>
      <c r="L8" s="148">
        <v>330</v>
      </c>
      <c r="M8" s="221">
        <v>330</v>
      </c>
      <c r="N8" s="208"/>
      <c r="O8" s="662">
        <v>382.6</v>
      </c>
      <c r="P8" s="839">
        <v>459.9</v>
      </c>
      <c r="Q8" s="781">
        <v>550.9</v>
      </c>
      <c r="S8" s="200">
        <v>520.29999999999995</v>
      </c>
      <c r="T8" s="698">
        <v>550.5</v>
      </c>
      <c r="U8" s="694">
        <v>586.5</v>
      </c>
      <c r="W8" s="662">
        <v>618.20000000000005</v>
      </c>
      <c r="X8" s="849">
        <v>579.1</v>
      </c>
      <c r="Y8" s="971">
        <v>619</v>
      </c>
      <c r="AA8" s="983">
        <v>728</v>
      </c>
      <c r="AB8" s="983">
        <v>8377</v>
      </c>
      <c r="AC8" s="1515">
        <v>924.1</v>
      </c>
      <c r="AE8" s="983">
        <v>971.8</v>
      </c>
    </row>
    <row r="9" spans="1:31" s="44" customFormat="1" ht="25.5" customHeight="1">
      <c r="B9" s="48" t="s">
        <v>69</v>
      </c>
      <c r="C9" s="146">
        <v>10.3</v>
      </c>
      <c r="D9" s="148">
        <v>11.4</v>
      </c>
      <c r="E9" s="147">
        <v>16.899999999999999</v>
      </c>
      <c r="F9" s="296"/>
      <c r="G9" s="146">
        <v>18.7</v>
      </c>
      <c r="H9" s="148">
        <v>17.8</v>
      </c>
      <c r="I9" s="149">
        <v>13.8</v>
      </c>
      <c r="K9" s="200">
        <v>16.3</v>
      </c>
      <c r="L9" s="148">
        <v>15.6</v>
      </c>
      <c r="M9" s="221">
        <v>15.1</v>
      </c>
      <c r="N9" s="297"/>
      <c r="O9" s="663">
        <v>17.8</v>
      </c>
      <c r="P9" s="840">
        <v>20.7</v>
      </c>
      <c r="Q9" s="694">
        <v>24</v>
      </c>
      <c r="S9" s="200">
        <v>25.3</v>
      </c>
      <c r="T9" s="699">
        <v>25.7</v>
      </c>
      <c r="U9" s="694">
        <v>25</v>
      </c>
      <c r="W9" s="662">
        <v>26.9</v>
      </c>
      <c r="X9" s="850">
        <v>26</v>
      </c>
      <c r="Y9" s="971">
        <v>26.9</v>
      </c>
      <c r="AA9" s="983">
        <v>27.4</v>
      </c>
      <c r="AB9" s="983">
        <v>31.5</v>
      </c>
      <c r="AC9" s="1515">
        <v>32</v>
      </c>
      <c r="AE9" s="983">
        <v>31.6</v>
      </c>
    </row>
    <row r="10" spans="1:31" s="44" customFormat="1" ht="25.5" customHeight="1">
      <c r="B10" s="48" t="s">
        <v>630</v>
      </c>
      <c r="C10" s="146">
        <v>1992.8</v>
      </c>
      <c r="D10" s="148">
        <v>1428.4</v>
      </c>
      <c r="E10" s="147">
        <v>1386.3</v>
      </c>
      <c r="F10" s="296"/>
      <c r="G10" s="146">
        <v>1317.7</v>
      </c>
      <c r="H10" s="148">
        <v>1299.0999999999999</v>
      </c>
      <c r="I10" s="149">
        <v>1286.9000000000001</v>
      </c>
      <c r="K10" s="200">
        <v>1193.5</v>
      </c>
      <c r="L10" s="148">
        <v>1116.3</v>
      </c>
      <c r="M10" s="221">
        <v>1118.0999999999999</v>
      </c>
      <c r="N10" s="208"/>
      <c r="O10" s="664">
        <v>1077</v>
      </c>
      <c r="P10" s="841">
        <v>1065.3</v>
      </c>
      <c r="Q10" s="782">
        <v>1038.8</v>
      </c>
      <c r="S10" s="200">
        <v>922.7</v>
      </c>
      <c r="T10" s="698">
        <v>925.4</v>
      </c>
      <c r="U10" s="694">
        <v>911.5</v>
      </c>
      <c r="W10" s="662">
        <v>873.3</v>
      </c>
      <c r="X10" s="849">
        <v>893.3</v>
      </c>
      <c r="Y10" s="971">
        <v>908.3</v>
      </c>
      <c r="AA10" s="983">
        <v>1052.7</v>
      </c>
      <c r="AB10" s="983">
        <v>883.7</v>
      </c>
      <c r="AC10" s="1515">
        <v>906.7</v>
      </c>
      <c r="AE10" s="983">
        <v>992.2</v>
      </c>
    </row>
    <row r="11" spans="1:31" s="44" customFormat="1" ht="25.5" customHeight="1">
      <c r="B11" s="48" t="s">
        <v>629</v>
      </c>
      <c r="C11" s="146">
        <v>1577.1</v>
      </c>
      <c r="D11" s="148">
        <v>1002.3</v>
      </c>
      <c r="E11" s="147">
        <v>864.4</v>
      </c>
      <c r="F11" s="296"/>
      <c r="G11" s="146">
        <v>846.1</v>
      </c>
      <c r="H11" s="148">
        <v>918.9</v>
      </c>
      <c r="I11" s="149">
        <v>865.3</v>
      </c>
      <c r="K11" s="200">
        <v>737.8</v>
      </c>
      <c r="L11" s="148">
        <v>700.6</v>
      </c>
      <c r="M11" s="221">
        <v>676.4</v>
      </c>
      <c r="N11" s="208"/>
      <c r="O11" s="844">
        <v>643.29999999999995</v>
      </c>
      <c r="P11" s="842">
        <v>640.20000000000005</v>
      </c>
      <c r="Q11" s="783">
        <v>629.6</v>
      </c>
      <c r="S11" s="200">
        <v>571.6</v>
      </c>
      <c r="T11" s="698">
        <v>611.1</v>
      </c>
      <c r="U11" s="694">
        <v>603.5</v>
      </c>
      <c r="W11" s="662">
        <v>584.70000000000005</v>
      </c>
      <c r="X11" s="849">
        <v>613.20000000000005</v>
      </c>
      <c r="Y11" s="971">
        <v>610.6</v>
      </c>
      <c r="AA11" s="983">
        <v>770.2</v>
      </c>
      <c r="AB11" s="983">
        <v>629.4</v>
      </c>
      <c r="AC11" s="1515">
        <v>697.3</v>
      </c>
      <c r="AE11" s="983">
        <v>774.2</v>
      </c>
    </row>
    <row r="12" spans="1:31" s="44" customFormat="1" ht="25.5" customHeight="1">
      <c r="B12" s="48" t="s">
        <v>8</v>
      </c>
      <c r="C12" s="146">
        <v>6.3</v>
      </c>
      <c r="D12" s="148">
        <v>5.0999999999999996</v>
      </c>
      <c r="E12" s="147">
        <v>3.2</v>
      </c>
      <c r="F12" s="296"/>
      <c r="G12" s="146">
        <v>2.7</v>
      </c>
      <c r="H12" s="148">
        <v>2.7</v>
      </c>
      <c r="I12" s="149">
        <v>4</v>
      </c>
      <c r="K12" s="200">
        <v>3.4</v>
      </c>
      <c r="L12" s="224">
        <v>3.4</v>
      </c>
      <c r="M12" s="221">
        <v>3.4</v>
      </c>
      <c r="N12" s="298"/>
      <c r="O12" s="663">
        <v>2.8</v>
      </c>
      <c r="P12" s="840">
        <v>2.2999999999999998</v>
      </c>
      <c r="Q12" s="694">
        <v>1.9</v>
      </c>
      <c r="S12" s="200">
        <v>1.8</v>
      </c>
      <c r="T12" s="699">
        <v>1.7</v>
      </c>
      <c r="U12" s="709">
        <v>1.6</v>
      </c>
      <c r="W12" s="662">
        <v>1.4</v>
      </c>
      <c r="X12" s="850">
        <v>1.5</v>
      </c>
      <c r="Y12" s="971">
        <v>1.47</v>
      </c>
      <c r="AA12" s="1243">
        <v>1.44</v>
      </c>
      <c r="AB12" s="1243">
        <v>1.05</v>
      </c>
      <c r="AC12" s="1516">
        <v>0.98</v>
      </c>
      <c r="AE12" s="1243">
        <v>1.02</v>
      </c>
    </row>
    <row r="13" spans="1:31" s="44" customFormat="1" ht="25.5" customHeight="1">
      <c r="B13" s="49" t="s">
        <v>9</v>
      </c>
      <c r="C13" s="150">
        <v>4.9000000000000004</v>
      </c>
      <c r="D13" s="152">
        <v>3.6</v>
      </c>
      <c r="E13" s="151">
        <v>2</v>
      </c>
      <c r="F13" s="296"/>
      <c r="G13" s="150">
        <v>1.7</v>
      </c>
      <c r="H13" s="152">
        <v>1.9</v>
      </c>
      <c r="I13" s="153">
        <v>2.7</v>
      </c>
      <c r="K13" s="201">
        <v>2.1</v>
      </c>
      <c r="L13" s="225">
        <v>2.1</v>
      </c>
      <c r="M13" s="222">
        <v>2</v>
      </c>
      <c r="N13" s="298"/>
      <c r="O13" s="665">
        <v>1.7</v>
      </c>
      <c r="P13" s="843">
        <v>1.4</v>
      </c>
      <c r="Q13" s="695">
        <v>1.1000000000000001</v>
      </c>
      <c r="S13" s="201">
        <v>1.1000000000000001</v>
      </c>
      <c r="T13" s="700">
        <v>1.1000000000000001</v>
      </c>
      <c r="U13" s="695">
        <v>1</v>
      </c>
      <c r="W13" s="673">
        <v>0.95</v>
      </c>
      <c r="X13" s="220">
        <v>1.06</v>
      </c>
      <c r="Y13" s="972">
        <v>0.99</v>
      </c>
      <c r="AA13" s="984">
        <v>1.06</v>
      </c>
      <c r="AB13" s="984">
        <v>0.75</v>
      </c>
      <c r="AC13" s="1517">
        <v>0.75</v>
      </c>
      <c r="AE13" s="984">
        <v>0.8</v>
      </c>
    </row>
    <row r="14" spans="1:31" ht="37.5" customHeight="1">
      <c r="B14" s="1803" t="s">
        <v>639</v>
      </c>
      <c r="C14" s="1804"/>
      <c r="D14" s="1804"/>
      <c r="E14" s="1804"/>
      <c r="F14" s="1804"/>
      <c r="G14" s="1804"/>
      <c r="H14" s="1804"/>
      <c r="I14" s="1804"/>
      <c r="J14" s="1804"/>
      <c r="K14" s="1804"/>
      <c r="L14" s="1804"/>
      <c r="M14" s="1804"/>
      <c r="N14" s="1804"/>
      <c r="O14" s="1804"/>
      <c r="P14" s="1804"/>
      <c r="Q14" s="1804"/>
      <c r="R14" s="1804"/>
      <c r="S14" s="1804"/>
      <c r="T14" s="1804"/>
      <c r="U14" s="1804"/>
      <c r="V14" s="1804"/>
      <c r="W14" s="1804"/>
      <c r="X14" s="1804"/>
      <c r="Y14" s="1804"/>
      <c r="Z14" s="1804"/>
    </row>
    <row r="15" spans="1:31" ht="33" customHeight="1">
      <c r="A15" s="41" t="s">
        <v>469</v>
      </c>
      <c r="B15" s="41"/>
      <c r="C15" s="140"/>
      <c r="D15" s="140"/>
      <c r="E15" s="257"/>
      <c r="F15" s="257"/>
      <c r="G15" s="994"/>
      <c r="I15" s="994"/>
      <c r="J15" s="994"/>
      <c r="K15" s="994"/>
      <c r="M15" s="994"/>
      <c r="P15" s="1787"/>
      <c r="Q15" s="1787"/>
      <c r="S15" s="1805"/>
      <c r="T15" s="1787"/>
      <c r="U15" s="1787"/>
      <c r="W15" s="1787"/>
      <c r="Y15" s="1787"/>
      <c r="AA15" s="1787"/>
      <c r="AB15" s="1787"/>
      <c r="AE15" s="1787" t="s">
        <v>565</v>
      </c>
    </row>
    <row r="16" spans="1:31" ht="11.25" customHeight="1">
      <c r="B16" s="19"/>
      <c r="C16" s="140"/>
      <c r="D16" s="140"/>
      <c r="E16" s="140"/>
      <c r="F16" s="140"/>
      <c r="G16" s="140"/>
      <c r="H16" s="140"/>
      <c r="I16" s="140"/>
      <c r="J16" s="140"/>
      <c r="K16" s="140"/>
      <c r="L16" s="995"/>
      <c r="M16" s="995"/>
      <c r="N16" s="2"/>
      <c r="P16" s="1788"/>
      <c r="Q16" s="1788"/>
      <c r="S16" s="1806"/>
      <c r="T16" s="1788"/>
      <c r="U16" s="1788"/>
      <c r="W16" s="1788"/>
      <c r="Y16" s="1788"/>
      <c r="AA16" s="1788"/>
      <c r="AB16" s="1788"/>
      <c r="AE16" s="1788"/>
    </row>
    <row r="17" spans="2:31" s="15" customFormat="1" ht="54.75" customHeight="1">
      <c r="B17" s="50"/>
      <c r="C17" s="355" t="s">
        <v>489</v>
      </c>
      <c r="D17" s="137" t="s">
        <v>490</v>
      </c>
      <c r="E17" s="138" t="s">
        <v>491</v>
      </c>
      <c r="F17" s="295"/>
      <c r="G17" s="355" t="s">
        <v>492</v>
      </c>
      <c r="H17" s="137" t="s">
        <v>493</v>
      </c>
      <c r="I17" s="138" t="s">
        <v>494</v>
      </c>
      <c r="K17" s="199" t="s">
        <v>495</v>
      </c>
      <c r="L17" s="217" t="s">
        <v>496</v>
      </c>
      <c r="M17" s="299" t="s">
        <v>497</v>
      </c>
      <c r="N17" s="187"/>
      <c r="O17" s="660" t="s">
        <v>498</v>
      </c>
      <c r="P17" s="683" t="s">
        <v>476</v>
      </c>
      <c r="Q17" s="299" t="s">
        <v>502</v>
      </c>
      <c r="S17" s="199" t="s">
        <v>529</v>
      </c>
      <c r="T17" s="683" t="s">
        <v>532</v>
      </c>
      <c r="U17" s="299" t="s">
        <v>538</v>
      </c>
      <c r="W17" s="660" t="s">
        <v>577</v>
      </c>
      <c r="X17" s="217" t="s">
        <v>603</v>
      </c>
      <c r="Y17" s="299" t="s">
        <v>644</v>
      </c>
      <c r="AA17" s="973" t="s">
        <v>670</v>
      </c>
      <c r="AB17" s="973" t="s">
        <v>680</v>
      </c>
      <c r="AC17" s="1513" t="s">
        <v>699</v>
      </c>
      <c r="AE17" s="973" t="s">
        <v>701</v>
      </c>
    </row>
    <row r="18" spans="2:31" s="45" customFormat="1" ht="18" customHeight="1">
      <c r="B18" s="253" t="s">
        <v>10</v>
      </c>
      <c r="C18" s="304"/>
      <c r="D18" s="309"/>
      <c r="E18" s="303"/>
      <c r="F18" s="300"/>
      <c r="G18" s="141"/>
      <c r="H18" s="142"/>
      <c r="I18" s="143"/>
      <c r="K18" s="202"/>
      <c r="L18" s="218"/>
      <c r="M18" s="216"/>
      <c r="N18" s="188"/>
      <c r="O18" s="666"/>
      <c r="P18" s="684"/>
      <c r="Q18" s="667"/>
      <c r="S18" s="202"/>
      <c r="T18" s="684"/>
      <c r="U18" s="667"/>
      <c r="W18" s="666"/>
      <c r="X18" s="218"/>
      <c r="Y18" s="974"/>
      <c r="AA18" s="1007"/>
      <c r="AB18" s="1007"/>
      <c r="AC18" s="1518"/>
      <c r="AE18" s="1007"/>
    </row>
    <row r="19" spans="2:31" s="44" customFormat="1" ht="18" customHeight="1">
      <c r="B19" s="254" t="s">
        <v>621</v>
      </c>
      <c r="C19" s="305">
        <v>718</v>
      </c>
      <c r="D19" s="206">
        <v>528</v>
      </c>
      <c r="E19" s="98">
        <v>696</v>
      </c>
      <c r="F19" s="301"/>
      <c r="G19" s="92">
        <v>491</v>
      </c>
      <c r="H19" s="93">
        <v>330</v>
      </c>
      <c r="I19" s="98">
        <v>117</v>
      </c>
      <c r="K19" s="203">
        <v>181</v>
      </c>
      <c r="L19" s="206">
        <v>166</v>
      </c>
      <c r="M19" s="209">
        <v>148</v>
      </c>
      <c r="N19" s="189"/>
      <c r="O19" s="668">
        <v>145</v>
      </c>
      <c r="P19" s="305">
        <v>176</v>
      </c>
      <c r="Q19" s="669">
        <v>201</v>
      </c>
      <c r="S19" s="203">
        <v>231</v>
      </c>
      <c r="T19" s="701">
        <v>279</v>
      </c>
      <c r="U19" s="708">
        <v>341</v>
      </c>
      <c r="W19" s="668">
        <v>390</v>
      </c>
      <c r="X19" s="206">
        <v>254</v>
      </c>
      <c r="Y19" s="975">
        <v>312</v>
      </c>
      <c r="AA19" s="1008">
        <v>2017</v>
      </c>
      <c r="AB19" s="1008">
        <v>2763</v>
      </c>
      <c r="AC19" s="209">
        <v>3987</v>
      </c>
      <c r="AE19" s="1008">
        <v>3909</v>
      </c>
    </row>
    <row r="20" spans="2:31" s="44" customFormat="1" ht="25.5" customHeight="1">
      <c r="B20" s="255" t="s">
        <v>484</v>
      </c>
      <c r="C20" s="306">
        <v>794</v>
      </c>
      <c r="D20" s="190">
        <v>777</v>
      </c>
      <c r="E20" s="97">
        <v>766</v>
      </c>
      <c r="F20" s="301"/>
      <c r="G20" s="95">
        <v>730</v>
      </c>
      <c r="H20" s="96">
        <v>627</v>
      </c>
      <c r="I20" s="97">
        <v>428</v>
      </c>
      <c r="K20" s="181">
        <v>239</v>
      </c>
      <c r="L20" s="190">
        <v>198</v>
      </c>
      <c r="M20" s="191">
        <v>168</v>
      </c>
      <c r="N20" s="189"/>
      <c r="O20" s="670">
        <v>154</v>
      </c>
      <c r="P20" s="306">
        <v>248</v>
      </c>
      <c r="Q20" s="227">
        <v>213</v>
      </c>
      <c r="S20" s="181">
        <v>329</v>
      </c>
      <c r="T20" s="702">
        <v>304</v>
      </c>
      <c r="U20" s="705">
        <v>377</v>
      </c>
      <c r="W20" s="670">
        <v>434</v>
      </c>
      <c r="X20" s="190">
        <v>403</v>
      </c>
      <c r="Y20" s="976">
        <v>330</v>
      </c>
      <c r="AA20" s="1009">
        <v>2129</v>
      </c>
      <c r="AB20" s="1009">
        <v>2863</v>
      </c>
      <c r="AC20" s="191">
        <v>4122</v>
      </c>
      <c r="AE20" s="1009">
        <v>4408</v>
      </c>
    </row>
    <row r="21" spans="2:31" s="44" customFormat="1" ht="25.5" customHeight="1">
      <c r="B21" s="255" t="s">
        <v>485</v>
      </c>
      <c r="C21" s="306">
        <v>205</v>
      </c>
      <c r="D21" s="190">
        <v>325</v>
      </c>
      <c r="E21" s="97">
        <v>388</v>
      </c>
      <c r="F21" s="301"/>
      <c r="G21" s="95">
        <v>318</v>
      </c>
      <c r="H21" s="96">
        <v>304</v>
      </c>
      <c r="I21" s="97">
        <v>103</v>
      </c>
      <c r="K21" s="181">
        <v>120</v>
      </c>
      <c r="L21" s="190">
        <v>116</v>
      </c>
      <c r="M21" s="191">
        <v>114</v>
      </c>
      <c r="N21" s="189"/>
      <c r="O21" s="670">
        <v>95</v>
      </c>
      <c r="P21" s="306">
        <v>134</v>
      </c>
      <c r="Q21" s="227">
        <v>150</v>
      </c>
      <c r="S21" s="181">
        <v>192</v>
      </c>
      <c r="T21" s="702">
        <v>204</v>
      </c>
      <c r="U21" s="705">
        <v>260</v>
      </c>
      <c r="W21" s="670">
        <v>331</v>
      </c>
      <c r="X21" s="190">
        <v>228</v>
      </c>
      <c r="Y21" s="976">
        <v>221</v>
      </c>
      <c r="AA21" s="1009">
        <v>1495</v>
      </c>
      <c r="AB21" s="1009">
        <v>1835</v>
      </c>
      <c r="AC21" s="191">
        <v>2715</v>
      </c>
      <c r="AE21" s="1009">
        <v>3741</v>
      </c>
    </row>
    <row r="22" spans="2:31" s="44" customFormat="1" ht="25.5" customHeight="1">
      <c r="B22" s="256" t="s">
        <v>66</v>
      </c>
      <c r="C22" s="306">
        <v>11715.39</v>
      </c>
      <c r="D22" s="190">
        <v>11668.95</v>
      </c>
      <c r="E22" s="97">
        <v>17059.66</v>
      </c>
      <c r="F22" s="301"/>
      <c r="G22" s="95">
        <v>17287.650000000001</v>
      </c>
      <c r="H22" s="96">
        <v>12525.54</v>
      </c>
      <c r="I22" s="97">
        <v>8109.53</v>
      </c>
      <c r="K22" s="181">
        <v>11090</v>
      </c>
      <c r="L22" s="190">
        <v>9755</v>
      </c>
      <c r="M22" s="191">
        <v>10084</v>
      </c>
      <c r="N22" s="189"/>
      <c r="O22" s="670">
        <v>12397.91</v>
      </c>
      <c r="P22" s="306">
        <v>14827.83</v>
      </c>
      <c r="Q22" s="227">
        <v>19207</v>
      </c>
      <c r="S22" s="181">
        <v>16758.669999999998</v>
      </c>
      <c r="T22" s="702">
        <v>18909</v>
      </c>
      <c r="U22" s="705">
        <v>21454</v>
      </c>
      <c r="W22" s="670">
        <v>21205.81</v>
      </c>
      <c r="X22" s="190">
        <v>18917.009999999998</v>
      </c>
      <c r="Y22" s="976">
        <v>29178.799999999999</v>
      </c>
      <c r="AA22" s="1009">
        <v>27821.43</v>
      </c>
      <c r="AB22" s="1009">
        <v>28041.48</v>
      </c>
      <c r="AC22" s="191">
        <v>40369</v>
      </c>
      <c r="AE22" s="1009">
        <v>39583</v>
      </c>
    </row>
    <row r="23" spans="2:31" s="44" customFormat="1" ht="44.25" customHeight="1">
      <c r="B23" s="256" t="s">
        <v>29</v>
      </c>
      <c r="C23" s="305">
        <v>194817297</v>
      </c>
      <c r="D23" s="206">
        <v>219825798</v>
      </c>
      <c r="E23" s="98">
        <v>346172113</v>
      </c>
      <c r="F23" s="301"/>
      <c r="G23" s="92">
        <v>687273129</v>
      </c>
      <c r="H23" s="96">
        <v>1205695844</v>
      </c>
      <c r="I23" s="97">
        <v>1233577987</v>
      </c>
      <c r="K23" s="181">
        <v>1241281744</v>
      </c>
      <c r="L23" s="190">
        <v>1251087488</v>
      </c>
      <c r="M23" s="191">
        <v>1251095242</v>
      </c>
      <c r="N23" s="189"/>
      <c r="O23" s="670">
        <v>1251085083</v>
      </c>
      <c r="P23" s="306">
        <v>1251066949</v>
      </c>
      <c r="Q23" s="227">
        <v>1251027247</v>
      </c>
      <c r="S23" s="181">
        <v>1251018245</v>
      </c>
      <c r="T23" s="306">
        <v>1251010292</v>
      </c>
      <c r="U23" s="705">
        <v>1250975218</v>
      </c>
      <c r="W23" s="670">
        <v>1249847151</v>
      </c>
      <c r="X23" s="190">
        <v>1243634792</v>
      </c>
      <c r="Y23" s="976">
        <v>1199760352</v>
      </c>
      <c r="AA23" s="1009">
        <v>233464995</v>
      </c>
      <c r="AB23" s="227">
        <v>230830451</v>
      </c>
      <c r="AC23" s="191">
        <v>223441431</v>
      </c>
      <c r="AE23" s="1009">
        <v>217247584</v>
      </c>
    </row>
    <row r="24" spans="2:31" s="44" customFormat="1" ht="44.25" customHeight="1">
      <c r="B24" s="256" t="s">
        <v>691</v>
      </c>
      <c r="C24" s="305">
        <v>117695891</v>
      </c>
      <c r="D24" s="206">
        <v>147271370</v>
      </c>
      <c r="E24" s="98">
        <v>161838561</v>
      </c>
      <c r="F24" s="301"/>
      <c r="G24" s="92">
        <v>139697053</v>
      </c>
      <c r="H24" s="96">
        <v>10836065</v>
      </c>
      <c r="I24" s="97">
        <v>1500000</v>
      </c>
      <c r="K24" s="181">
        <v>834247</v>
      </c>
      <c r="L24" s="190" t="s">
        <v>61</v>
      </c>
      <c r="M24" s="227" t="s">
        <v>13</v>
      </c>
      <c r="N24" s="189"/>
      <c r="O24" s="670" t="s">
        <v>13</v>
      </c>
      <c r="P24" s="306" t="s">
        <v>13</v>
      </c>
      <c r="Q24" s="227" t="s">
        <v>13</v>
      </c>
      <c r="S24" s="181" t="s">
        <v>13</v>
      </c>
      <c r="T24" s="306" t="s">
        <v>25</v>
      </c>
      <c r="U24" s="705" t="s">
        <v>25</v>
      </c>
      <c r="W24" s="670" t="s">
        <v>25</v>
      </c>
      <c r="X24" s="190" t="s">
        <v>25</v>
      </c>
      <c r="Y24" s="976" t="s">
        <v>25</v>
      </c>
      <c r="AA24" s="1010" t="s">
        <v>671</v>
      </c>
      <c r="AB24" s="1010" t="s">
        <v>13</v>
      </c>
      <c r="AC24" s="1519" t="s">
        <v>13</v>
      </c>
      <c r="AE24" s="1010" t="s">
        <v>25</v>
      </c>
    </row>
    <row r="25" spans="2:31" s="44" customFormat="1" ht="44.25" customHeight="1">
      <c r="B25" s="256" t="s">
        <v>28</v>
      </c>
      <c r="C25" s="305">
        <v>213462191</v>
      </c>
      <c r="D25" s="206">
        <v>240066694</v>
      </c>
      <c r="E25" s="98">
        <v>403985111</v>
      </c>
      <c r="F25" s="301"/>
      <c r="G25" s="92">
        <v>1067852177</v>
      </c>
      <c r="H25" s="96">
        <v>1233562344</v>
      </c>
      <c r="I25" s="97">
        <v>1233519837</v>
      </c>
      <c r="K25" s="181">
        <v>1251091013</v>
      </c>
      <c r="L25" s="190">
        <v>1251082539</v>
      </c>
      <c r="M25" s="227">
        <v>1251088074</v>
      </c>
      <c r="N25" s="189"/>
      <c r="O25" s="670">
        <v>1251081849</v>
      </c>
      <c r="P25" s="306">
        <v>1251032203</v>
      </c>
      <c r="Q25" s="227">
        <v>1251022412</v>
      </c>
      <c r="S25" s="181">
        <v>1251014642</v>
      </c>
      <c r="T25" s="306">
        <v>1250982748</v>
      </c>
      <c r="U25" s="705">
        <v>1250970754</v>
      </c>
      <c r="W25" s="670">
        <v>1249239057</v>
      </c>
      <c r="X25" s="190">
        <v>1219295244</v>
      </c>
      <c r="Y25" s="976">
        <v>1199095031</v>
      </c>
      <c r="AA25" s="1009">
        <v>230829344</v>
      </c>
      <c r="AB25" s="227">
        <v>230816920</v>
      </c>
      <c r="AC25" s="191">
        <v>218003809</v>
      </c>
      <c r="AE25" s="1009">
        <v>217259321</v>
      </c>
    </row>
    <row r="26" spans="2:31" s="44" customFormat="1" ht="44.25" customHeight="1">
      <c r="B26" s="256" t="s">
        <v>692</v>
      </c>
      <c r="C26" s="305">
        <v>133000000</v>
      </c>
      <c r="D26" s="206">
        <v>166825000</v>
      </c>
      <c r="E26" s="98">
        <v>145825000</v>
      </c>
      <c r="F26" s="301"/>
      <c r="G26" s="92">
        <v>32325000</v>
      </c>
      <c r="H26" s="96">
        <v>1500000</v>
      </c>
      <c r="I26" s="97">
        <v>1500000</v>
      </c>
      <c r="K26" s="181" t="s">
        <v>25</v>
      </c>
      <c r="L26" s="190" t="s">
        <v>13</v>
      </c>
      <c r="M26" s="227" t="s">
        <v>13</v>
      </c>
      <c r="N26" s="189"/>
      <c r="O26" s="670" t="s">
        <v>13</v>
      </c>
      <c r="P26" s="306" t="s">
        <v>13</v>
      </c>
      <c r="Q26" s="227" t="s">
        <v>13</v>
      </c>
      <c r="S26" s="181" t="s">
        <v>13</v>
      </c>
      <c r="T26" s="306" t="s">
        <v>25</v>
      </c>
      <c r="U26" s="227" t="s">
        <v>25</v>
      </c>
      <c r="W26" s="670" t="s">
        <v>25</v>
      </c>
      <c r="X26" s="190" t="s">
        <v>25</v>
      </c>
      <c r="Y26" s="976" t="s">
        <v>25</v>
      </c>
      <c r="AA26" s="1010" t="s">
        <v>671</v>
      </c>
      <c r="AB26" s="1010" t="s">
        <v>13</v>
      </c>
      <c r="AC26" s="1519" t="s">
        <v>13</v>
      </c>
      <c r="AE26" s="1010" t="s">
        <v>25</v>
      </c>
    </row>
    <row r="27" spans="2:31" s="44" customFormat="1" ht="25.5" customHeight="1">
      <c r="B27" s="51" t="s">
        <v>11</v>
      </c>
      <c r="C27" s="307">
        <v>-172.52</v>
      </c>
      <c r="D27" s="155">
        <v>-1876.48</v>
      </c>
      <c r="E27" s="156">
        <v>126.21</v>
      </c>
      <c r="F27" s="302"/>
      <c r="G27" s="154">
        <v>85.51</v>
      </c>
      <c r="H27" s="155">
        <v>51.979112562553404</v>
      </c>
      <c r="I27" s="156">
        <v>15.385298521925304</v>
      </c>
      <c r="K27" s="204">
        <v>7.08</v>
      </c>
      <c r="L27" s="219">
        <v>12.773687013861446</v>
      </c>
      <c r="M27" s="784">
        <v>-0.83127164507020535</v>
      </c>
      <c r="N27" s="189"/>
      <c r="O27" s="671">
        <v>10.75</v>
      </c>
      <c r="P27" s="685">
        <v>21.78</v>
      </c>
      <c r="Q27" s="672">
        <v>26.44</v>
      </c>
      <c r="S27" s="204">
        <v>29.2</v>
      </c>
      <c r="T27" s="685">
        <v>32.58</v>
      </c>
      <c r="U27" s="706">
        <v>45.44</v>
      </c>
      <c r="W27" s="671">
        <v>56.34</v>
      </c>
      <c r="X27" s="219">
        <v>48.91</v>
      </c>
      <c r="Y27" s="977">
        <v>22.51</v>
      </c>
      <c r="AA27" s="1011">
        <v>352.65</v>
      </c>
      <c r="AB27" s="1011">
        <v>481.94</v>
      </c>
      <c r="AC27" s="1520">
        <v>450.97</v>
      </c>
      <c r="AE27" s="1011">
        <v>106.08</v>
      </c>
    </row>
    <row r="28" spans="2:31" s="44" customFormat="1" ht="25.5" customHeight="1">
      <c r="B28" s="51" t="s">
        <v>12</v>
      </c>
      <c r="C28" s="307">
        <v>235.43</v>
      </c>
      <c r="D28" s="155">
        <v>-1440.26</v>
      </c>
      <c r="E28" s="156">
        <v>-368.95</v>
      </c>
      <c r="F28" s="302"/>
      <c r="G28" s="154">
        <v>145.69999999999999</v>
      </c>
      <c r="H28" s="155">
        <v>383.46</v>
      </c>
      <c r="I28" s="156">
        <v>256.17</v>
      </c>
      <c r="K28" s="204">
        <v>281.69</v>
      </c>
      <c r="L28" s="219">
        <v>263.79000000000002</v>
      </c>
      <c r="M28" s="672">
        <v>263.74</v>
      </c>
      <c r="N28" s="189"/>
      <c r="O28" s="671">
        <v>305.81</v>
      </c>
      <c r="P28" s="685">
        <v>367.58</v>
      </c>
      <c r="Q28" s="672">
        <v>440.43</v>
      </c>
      <c r="S28" s="204">
        <v>415.95</v>
      </c>
      <c r="T28" s="685">
        <v>440.06</v>
      </c>
      <c r="U28" s="706">
        <v>468.81</v>
      </c>
      <c r="W28" s="671">
        <v>494.94</v>
      </c>
      <c r="X28" s="219">
        <v>474.97</v>
      </c>
      <c r="Y28" s="977">
        <v>516.32000000000005</v>
      </c>
      <c r="AA28" s="1244">
        <v>3153.9</v>
      </c>
      <c r="AB28" s="1244">
        <v>3629.34</v>
      </c>
      <c r="AC28" s="1521">
        <v>4238.8100000000004</v>
      </c>
      <c r="AE28" s="1244">
        <v>4472.91</v>
      </c>
    </row>
    <row r="29" spans="2:31" s="44" customFormat="1" ht="54.6" customHeight="1">
      <c r="B29" s="1012" t="s">
        <v>646</v>
      </c>
      <c r="C29" s="996" t="s">
        <v>649</v>
      </c>
      <c r="D29" s="997" t="s">
        <v>649</v>
      </c>
      <c r="E29" s="998">
        <v>631.05999999999995</v>
      </c>
      <c r="F29" s="302"/>
      <c r="G29" s="999">
        <v>427.53</v>
      </c>
      <c r="H29" s="997">
        <v>259.89999999999998</v>
      </c>
      <c r="I29" s="998">
        <v>76.930000000000007</v>
      </c>
      <c r="K29" s="1000">
        <v>35.369999999999997</v>
      </c>
      <c r="L29" s="1001">
        <v>63.87</v>
      </c>
      <c r="M29" s="1014">
        <v>-4.16</v>
      </c>
      <c r="N29" s="189"/>
      <c r="O29" s="1002">
        <v>53.74534538552188</v>
      </c>
      <c r="P29" s="1003">
        <v>108.907041305823</v>
      </c>
      <c r="Q29" s="1004">
        <v>132.19136513613111</v>
      </c>
      <c r="S29" s="1000">
        <v>145.98508113684625</v>
      </c>
      <c r="T29" s="1003">
        <v>162.90833162168343</v>
      </c>
      <c r="U29" s="1005">
        <v>227.19075122846959</v>
      </c>
      <c r="W29" s="1002">
        <v>281.71044755352688</v>
      </c>
      <c r="X29" s="1001">
        <v>244.52918270109998</v>
      </c>
      <c r="Y29" s="1006">
        <v>112.52663870527711</v>
      </c>
      <c r="AA29" s="1015"/>
      <c r="AB29" s="1015"/>
      <c r="AC29" s="1015"/>
      <c r="AE29" s="1015"/>
    </row>
    <row r="30" spans="2:31" s="44" customFormat="1" ht="54.6" customHeight="1">
      <c r="B30" s="1013" t="s">
        <v>647</v>
      </c>
      <c r="C30" s="308" t="s">
        <v>649</v>
      </c>
      <c r="D30" s="158" t="s">
        <v>649</v>
      </c>
      <c r="E30" s="159">
        <v>-1844.75</v>
      </c>
      <c r="F30" s="302"/>
      <c r="G30" s="157">
        <v>728.5</v>
      </c>
      <c r="H30" s="158">
        <v>1917.29</v>
      </c>
      <c r="I30" s="159">
        <v>1280.8699999999999</v>
      </c>
      <c r="K30" s="205">
        <v>1408.44</v>
      </c>
      <c r="L30" s="220">
        <v>1318.97</v>
      </c>
      <c r="M30" s="228">
        <v>1222.56</v>
      </c>
      <c r="N30" s="189"/>
      <c r="O30" s="673">
        <v>1529.0326528196376</v>
      </c>
      <c r="P30" s="686">
        <v>1837.8943330239847</v>
      </c>
      <c r="Q30" s="228">
        <v>2202.1308067449772</v>
      </c>
      <c r="S30" s="205">
        <v>2079.73</v>
      </c>
      <c r="T30" s="686">
        <v>2200.3221067596655</v>
      </c>
      <c r="U30" s="707">
        <v>2344.0356125671378</v>
      </c>
      <c r="W30" s="673">
        <v>2474.6864703381912</v>
      </c>
      <c r="X30" s="220">
        <v>2374.8267795467373</v>
      </c>
      <c r="Y30" s="978">
        <v>2581.5760407246453</v>
      </c>
      <c r="AA30" s="298"/>
      <c r="AB30" s="298"/>
      <c r="AC30" s="298"/>
      <c r="AE30" s="298"/>
    </row>
    <row r="31" spans="2:31" ht="25.35" customHeight="1">
      <c r="B31" s="1802" t="s">
        <v>648</v>
      </c>
      <c r="C31" s="1802"/>
      <c r="D31" s="1802"/>
      <c r="E31" s="1802"/>
      <c r="F31" s="1802"/>
      <c r="G31" s="1802"/>
      <c r="H31" s="1802"/>
      <c r="I31" s="1802"/>
      <c r="J31" s="1802"/>
      <c r="K31" s="1802"/>
      <c r="L31" s="1802"/>
      <c r="M31" s="1802"/>
      <c r="N31" s="1802"/>
      <c r="O31" s="1802"/>
      <c r="P31" s="1802"/>
      <c r="Q31" s="1802"/>
      <c r="R31" s="1802"/>
      <c r="S31" s="1802"/>
      <c r="T31" s="1802"/>
      <c r="U31" s="1802"/>
      <c r="V31" s="1802"/>
      <c r="W31" s="1802"/>
      <c r="X31" s="1802"/>
      <c r="Y31" s="1802"/>
      <c r="Z31" s="1802"/>
      <c r="AA31" s="1802"/>
      <c r="AB31" s="1151"/>
      <c r="AC31" s="1245"/>
      <c r="AD31" s="1294"/>
      <c r="AE31" s="1294"/>
    </row>
    <row r="32" spans="2:3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sheetData>
  <mergeCells count="19">
    <mergeCell ref="B31:AA31"/>
    <mergeCell ref="B14:Z14"/>
    <mergeCell ref="P15:P16"/>
    <mergeCell ref="Q15:Q16"/>
    <mergeCell ref="S15:S16"/>
    <mergeCell ref="T15:T16"/>
    <mergeCell ref="U15:U16"/>
    <mergeCell ref="W15:W16"/>
    <mergeCell ref="Y15:Y16"/>
    <mergeCell ref="C3:E3"/>
    <mergeCell ref="G3:I3"/>
    <mergeCell ref="K3:M3"/>
    <mergeCell ref="O3:Q3"/>
    <mergeCell ref="S3:U3"/>
    <mergeCell ref="AE15:AE16"/>
    <mergeCell ref="AA3:AC3"/>
    <mergeCell ref="AB15:AB16"/>
    <mergeCell ref="AA15:AA16"/>
    <mergeCell ref="W3:Y3"/>
  </mergeCells>
  <phoneticPr fontId="2"/>
  <printOptions horizontalCentered="1"/>
  <pageMargins left="0.39" right="0.56999999999999995" top="0.94" bottom="1.1811023622047245" header="0.27559055118110237" footer="0.78740157480314965"/>
  <pageSetup paperSize="8" scale="44" fitToWidth="2"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6E76A-4FF7-43FE-BF4B-0E0EA07413AF}">
  <dimension ref="A1"/>
  <sheetViews>
    <sheetView workbookViewId="0"/>
  </sheetViews>
  <sheetFormatPr defaultRowHeight="13.5"/>
  <cols>
    <col min="1" max="1" width="18.625" customWidth="1"/>
  </cols>
  <sheetData>
    <row r="1" spans="1:1">
      <c r="A1" s="1541">
        <v>23</v>
      </c>
    </row>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46B34-8D53-4F49-8CEA-30ACEC0150C6}">
  <dimension ref="A1:S76"/>
  <sheetViews>
    <sheetView showGridLines="0" view="pageBreakPreview" zoomScale="40" zoomScaleNormal="70" zoomScaleSheetLayoutView="40" workbookViewId="0">
      <selection activeCell="G11" sqref="G11"/>
    </sheetView>
  </sheetViews>
  <sheetFormatPr defaultColWidth="9" defaultRowHeight="16.5"/>
  <cols>
    <col min="1" max="1" width="3.625" style="880" customWidth="1"/>
    <col min="2" max="2" width="105.125" style="880" customWidth="1"/>
    <col min="3" max="7" width="20.625" style="880" customWidth="1"/>
    <col min="8" max="13" width="20.5" style="880" customWidth="1"/>
    <col min="14" max="14" width="20.5" style="1" customWidth="1"/>
    <col min="15" max="15" width="20.5" style="880" customWidth="1"/>
    <col min="16" max="16" width="2.875" style="880" customWidth="1"/>
    <col min="17" max="17" width="81.375" style="880" customWidth="1"/>
    <col min="18" max="18" width="20.5" style="1248" customWidth="1"/>
    <col min="19" max="19" width="20.5" style="1349" customWidth="1"/>
    <col min="20" max="16384" width="9" style="880"/>
  </cols>
  <sheetData>
    <row r="1" spans="1:19" ht="22.5" customHeight="1">
      <c r="A1" s="1019" t="s">
        <v>326</v>
      </c>
      <c r="B1" s="1024"/>
      <c r="P1" s="1247" t="s">
        <v>683</v>
      </c>
    </row>
    <row r="2" spans="1:19" ht="22.5" customHeight="1">
      <c r="A2" s="1019"/>
      <c r="B2" s="1024"/>
      <c r="C2" s="1025"/>
      <c r="D2" s="1025"/>
      <c r="E2" s="1025"/>
      <c r="F2" s="1025"/>
      <c r="G2" s="1025"/>
      <c r="H2" s="1025"/>
      <c r="I2" s="1025"/>
      <c r="J2" s="1025"/>
      <c r="K2" s="1025"/>
      <c r="L2" s="1025"/>
      <c r="N2" s="1185"/>
      <c r="O2" s="1185" t="s">
        <v>60</v>
      </c>
      <c r="R2" s="1295"/>
      <c r="S2" s="1295" t="s">
        <v>684</v>
      </c>
    </row>
    <row r="3" spans="1:19" ht="5.25" customHeight="1">
      <c r="B3" s="1026"/>
    </row>
    <row r="4" spans="1:19" s="1027" customFormat="1" ht="28.5" customHeight="1">
      <c r="B4" s="1563"/>
      <c r="C4" s="1575" t="s">
        <v>33</v>
      </c>
      <c r="D4" s="1575" t="s">
        <v>85</v>
      </c>
      <c r="E4" s="1575" t="s">
        <v>237</v>
      </c>
      <c r="F4" s="1575" t="s">
        <v>483</v>
      </c>
      <c r="G4" s="1575" t="s">
        <v>506</v>
      </c>
      <c r="H4" s="1575" t="s">
        <v>530</v>
      </c>
      <c r="I4" s="1575" t="s">
        <v>533</v>
      </c>
      <c r="J4" s="1578" t="s">
        <v>544</v>
      </c>
      <c r="K4" s="1578" t="s">
        <v>600</v>
      </c>
      <c r="L4" s="1581" t="s">
        <v>605</v>
      </c>
      <c r="M4" s="1578" t="s">
        <v>640</v>
      </c>
      <c r="N4" s="1552" t="s">
        <v>678</v>
      </c>
      <c r="O4" s="1585" t="s">
        <v>690</v>
      </c>
      <c r="P4" s="1249"/>
      <c r="Q4" s="1559"/>
      <c r="R4" s="1569" t="s">
        <v>688</v>
      </c>
      <c r="S4" s="1561" t="s">
        <v>694</v>
      </c>
    </row>
    <row r="5" spans="1:19" s="1027" customFormat="1" ht="28.5" customHeight="1">
      <c r="B5" s="1564"/>
      <c r="C5" s="1576"/>
      <c r="D5" s="1576"/>
      <c r="E5" s="1576"/>
      <c r="F5" s="1576"/>
      <c r="G5" s="1576"/>
      <c r="H5" s="1576"/>
      <c r="I5" s="1576"/>
      <c r="J5" s="1579"/>
      <c r="K5" s="1580"/>
      <c r="L5" s="1582"/>
      <c r="M5" s="1580"/>
      <c r="N5" s="1553"/>
      <c r="O5" s="1586"/>
      <c r="P5" s="1246"/>
      <c r="Q5" s="1560"/>
      <c r="R5" s="1570"/>
      <c r="S5" s="1562"/>
    </row>
    <row r="6" spans="1:19" s="1028" customFormat="1" ht="21.75" customHeight="1">
      <c r="B6" s="1029" t="s">
        <v>88</v>
      </c>
      <c r="C6" s="1030"/>
      <c r="D6" s="1030"/>
      <c r="E6" s="1030"/>
      <c r="F6" s="1030"/>
      <c r="G6" s="1030"/>
      <c r="H6" s="1030"/>
      <c r="I6" s="1030"/>
      <c r="J6" s="1031"/>
      <c r="K6" s="1031"/>
      <c r="L6" s="1300"/>
      <c r="M6" s="1031"/>
      <c r="N6" s="418"/>
      <c r="O6" s="1186"/>
      <c r="P6" s="1246"/>
      <c r="Q6" s="1258" t="s">
        <v>88</v>
      </c>
      <c r="R6" s="1330"/>
      <c r="S6" s="1350"/>
    </row>
    <row r="7" spans="1:19" s="1028" customFormat="1" ht="21.75" customHeight="1">
      <c r="B7" s="1032" t="s">
        <v>89</v>
      </c>
      <c r="C7" s="1033">
        <v>1915992</v>
      </c>
      <c r="D7" s="1033">
        <v>1659233</v>
      </c>
      <c r="E7" s="1033">
        <v>1714176</v>
      </c>
      <c r="F7" s="1033">
        <v>1718165</v>
      </c>
      <c r="G7" s="1033">
        <v>1566839</v>
      </c>
      <c r="H7" s="1033">
        <v>1463536</v>
      </c>
      <c r="I7" s="1033">
        <v>1716670</v>
      </c>
      <c r="J7" s="1034">
        <v>1749319</v>
      </c>
      <c r="K7" s="1034">
        <v>1651592</v>
      </c>
      <c r="L7" s="1301">
        <v>1512727</v>
      </c>
      <c r="M7" s="1034">
        <v>1998218</v>
      </c>
      <c r="N7" s="96">
        <v>2368500</v>
      </c>
      <c r="O7" s="97">
        <v>2299715</v>
      </c>
      <c r="P7" s="1246"/>
      <c r="Q7" s="1259" t="s">
        <v>89</v>
      </c>
      <c r="R7" s="1331">
        <v>529646</v>
      </c>
      <c r="S7" s="1351">
        <v>593985</v>
      </c>
    </row>
    <row r="8" spans="1:19" s="1028" customFormat="1" ht="21.75" customHeight="1">
      <c r="B8" s="1035" t="s">
        <v>90</v>
      </c>
      <c r="C8" s="1036">
        <v>90657</v>
      </c>
      <c r="D8" s="1036">
        <v>88517</v>
      </c>
      <c r="E8" s="1036">
        <v>88298</v>
      </c>
      <c r="F8" s="1036">
        <v>91535</v>
      </c>
      <c r="G8" s="1036">
        <v>91233</v>
      </c>
      <c r="H8" s="1036">
        <v>91813</v>
      </c>
      <c r="I8" s="1036">
        <v>99788</v>
      </c>
      <c r="J8" s="1037">
        <v>106870</v>
      </c>
      <c r="K8" s="1037">
        <v>103233</v>
      </c>
      <c r="L8" s="1302">
        <v>89758</v>
      </c>
      <c r="M8" s="1037">
        <v>102534</v>
      </c>
      <c r="N8" s="364">
        <v>111339</v>
      </c>
      <c r="O8" s="1187">
        <v>114933</v>
      </c>
      <c r="P8" s="1246"/>
      <c r="Q8" s="1260" t="s">
        <v>90</v>
      </c>
      <c r="R8" s="1332">
        <v>26363</v>
      </c>
      <c r="S8" s="1352">
        <v>29817</v>
      </c>
    </row>
    <row r="9" spans="1:19" s="1028" customFormat="1" ht="21.75" customHeight="1">
      <c r="B9" s="1038" t="s">
        <v>91</v>
      </c>
      <c r="C9" s="1039">
        <v>2006649</v>
      </c>
      <c r="D9" s="1039">
        <v>1747750</v>
      </c>
      <c r="E9" s="1039">
        <v>1803104</v>
      </c>
      <c r="F9" s="1039">
        <v>1809701</v>
      </c>
      <c r="G9" s="1039">
        <v>1658072</v>
      </c>
      <c r="H9" s="1039">
        <v>1555349</v>
      </c>
      <c r="I9" s="1039">
        <v>1816459</v>
      </c>
      <c r="J9" s="1040">
        <v>1856190</v>
      </c>
      <c r="K9" s="1040">
        <v>1754825</v>
      </c>
      <c r="L9" s="1303">
        <v>1602485</v>
      </c>
      <c r="M9" s="1040">
        <v>2100752</v>
      </c>
      <c r="N9" s="357">
        <v>2479840</v>
      </c>
      <c r="O9" s="1188">
        <v>2414649</v>
      </c>
      <c r="P9" s="1246"/>
      <c r="Q9" s="1261" t="s">
        <v>91</v>
      </c>
      <c r="R9" s="1333">
        <v>556010</v>
      </c>
      <c r="S9" s="1353">
        <v>623802</v>
      </c>
    </row>
    <row r="10" spans="1:19" s="1028" customFormat="1" ht="21.75" customHeight="1">
      <c r="B10" s="1038" t="s">
        <v>26</v>
      </c>
      <c r="C10" s="1039">
        <v>-1789582</v>
      </c>
      <c r="D10" s="1039">
        <v>-1560504</v>
      </c>
      <c r="E10" s="1039">
        <v>-1604882</v>
      </c>
      <c r="F10" s="1039">
        <v>-1612013</v>
      </c>
      <c r="G10" s="1039">
        <v>-1477333</v>
      </c>
      <c r="H10" s="1039">
        <v>-1354664</v>
      </c>
      <c r="I10" s="1039">
        <v>-1584078</v>
      </c>
      <c r="J10" s="1040">
        <v>-1615233</v>
      </c>
      <c r="K10" s="1040">
        <v>-1534330</v>
      </c>
      <c r="L10" s="1303">
        <v>-1414365</v>
      </c>
      <c r="M10" s="1040">
        <v>-1829433</v>
      </c>
      <c r="N10" s="357">
        <v>-2142272</v>
      </c>
      <c r="O10" s="1188">
        <v>-2088694</v>
      </c>
      <c r="P10" s="1246"/>
      <c r="Q10" s="1261" t="s">
        <v>26</v>
      </c>
      <c r="R10" s="1333">
        <v>-483333</v>
      </c>
      <c r="S10" s="1353">
        <v>-538911</v>
      </c>
    </row>
    <row r="11" spans="1:19" s="1028" customFormat="1" ht="21.75" customHeight="1">
      <c r="B11" s="1038" t="s">
        <v>17</v>
      </c>
      <c r="C11" s="1039">
        <v>217066</v>
      </c>
      <c r="D11" s="1039">
        <v>187245</v>
      </c>
      <c r="E11" s="1039">
        <v>198221</v>
      </c>
      <c r="F11" s="1039">
        <v>197688</v>
      </c>
      <c r="G11" s="1039">
        <v>180739</v>
      </c>
      <c r="H11" s="1039">
        <v>200685</v>
      </c>
      <c r="I11" s="1039">
        <v>232380</v>
      </c>
      <c r="J11" s="1040">
        <v>240956</v>
      </c>
      <c r="K11" s="1040">
        <v>220494</v>
      </c>
      <c r="L11" s="1303">
        <v>188120</v>
      </c>
      <c r="M11" s="1040">
        <v>271319</v>
      </c>
      <c r="N11" s="357">
        <v>337567</v>
      </c>
      <c r="O11" s="1188">
        <v>325955</v>
      </c>
      <c r="P11" s="1246"/>
      <c r="Q11" s="1261" t="s">
        <v>17</v>
      </c>
      <c r="R11" s="1333">
        <v>72676</v>
      </c>
      <c r="S11" s="1353">
        <v>84891</v>
      </c>
    </row>
    <row r="12" spans="1:19" s="1041" customFormat="1" ht="21.75" customHeight="1">
      <c r="B12" s="1042" t="s">
        <v>27</v>
      </c>
      <c r="C12" s="1043">
        <v>-153663</v>
      </c>
      <c r="D12" s="1043">
        <v>-151091</v>
      </c>
      <c r="E12" s="1043">
        <v>-151628</v>
      </c>
      <c r="F12" s="1043">
        <v>-149739</v>
      </c>
      <c r="G12" s="1043">
        <v>-154416</v>
      </c>
      <c r="H12" s="1043">
        <v>-153038</v>
      </c>
      <c r="I12" s="1043">
        <v>-162662</v>
      </c>
      <c r="J12" s="1044">
        <v>-173433</v>
      </c>
      <c r="K12" s="1044">
        <v>-173243</v>
      </c>
      <c r="L12" s="1304">
        <v>-161080</v>
      </c>
      <c r="M12" s="1044">
        <v>-180314</v>
      </c>
      <c r="N12" s="359">
        <v>-222771</v>
      </c>
      <c r="O12" s="1189">
        <v>-241464</v>
      </c>
      <c r="P12" s="1246"/>
      <c r="Q12" s="1262" t="s">
        <v>27</v>
      </c>
      <c r="R12" s="1334">
        <v>-55470</v>
      </c>
      <c r="S12" s="1354">
        <v>-64974</v>
      </c>
    </row>
    <row r="13" spans="1:19" s="1028" customFormat="1" ht="21.75" customHeight="1">
      <c r="B13" s="1045" t="s">
        <v>92</v>
      </c>
      <c r="C13" s="1046"/>
      <c r="D13" s="1046"/>
      <c r="E13" s="1046"/>
      <c r="F13" s="1046"/>
      <c r="G13" s="1046"/>
      <c r="H13" s="1046"/>
      <c r="I13" s="1046"/>
      <c r="J13" s="1047"/>
      <c r="K13" s="1047"/>
      <c r="L13" s="1305"/>
      <c r="M13" s="1047"/>
      <c r="N13" s="675"/>
      <c r="O13" s="1190">
        <v>3240</v>
      </c>
      <c r="P13" s="1246"/>
      <c r="Q13" s="1258" t="s">
        <v>92</v>
      </c>
      <c r="R13" s="1335"/>
      <c r="S13" s="1355"/>
    </row>
    <row r="14" spans="1:19" s="1041" customFormat="1" ht="21.75" customHeight="1">
      <c r="B14" s="1048" t="s">
        <v>93</v>
      </c>
      <c r="C14" s="1049">
        <v>1839</v>
      </c>
      <c r="D14" s="1049">
        <v>2209</v>
      </c>
      <c r="E14" s="1049">
        <v>6132</v>
      </c>
      <c r="F14" s="1049">
        <v>1058</v>
      </c>
      <c r="G14" s="1049">
        <v>1498</v>
      </c>
      <c r="H14" s="1049">
        <v>4797</v>
      </c>
      <c r="I14" s="1049">
        <v>-324</v>
      </c>
      <c r="J14" s="1050">
        <v>1764</v>
      </c>
      <c r="K14" s="1050">
        <v>10274</v>
      </c>
      <c r="L14" s="1306">
        <v>2860</v>
      </c>
      <c r="M14" s="1050">
        <v>6702</v>
      </c>
      <c r="N14" s="107">
        <v>2197</v>
      </c>
      <c r="O14" s="1191">
        <v>2077</v>
      </c>
      <c r="P14" s="1246"/>
      <c r="Q14" s="1259" t="s">
        <v>93</v>
      </c>
      <c r="R14" s="1331">
        <v>1145</v>
      </c>
      <c r="S14" s="1351">
        <v>-21</v>
      </c>
    </row>
    <row r="15" spans="1:19" s="1041" customFormat="1" ht="21.75" customHeight="1">
      <c r="B15" s="1051" t="s">
        <v>193</v>
      </c>
      <c r="C15" s="1052">
        <v>-3190</v>
      </c>
      <c r="D15" s="1052">
        <v>-11549</v>
      </c>
      <c r="E15" s="1052">
        <v>-19461</v>
      </c>
      <c r="F15" s="1052">
        <v>-17446</v>
      </c>
      <c r="G15" s="1052">
        <v>-24051</v>
      </c>
      <c r="H15" s="1052">
        <v>-4618</v>
      </c>
      <c r="I15" s="1052">
        <v>-4402</v>
      </c>
      <c r="J15" s="1053">
        <v>-509</v>
      </c>
      <c r="K15" s="1053">
        <v>-2833</v>
      </c>
      <c r="L15" s="1307">
        <v>-5470</v>
      </c>
      <c r="M15" s="1053">
        <v>-2637</v>
      </c>
      <c r="N15" s="94">
        <v>-14338</v>
      </c>
      <c r="O15" s="405">
        <v>-4983</v>
      </c>
      <c r="P15" s="1246"/>
      <c r="Q15" s="1264" t="s">
        <v>193</v>
      </c>
      <c r="R15" s="1336">
        <v>-305</v>
      </c>
      <c r="S15" s="1356" t="s">
        <v>703</v>
      </c>
    </row>
    <row r="16" spans="1:19" s="1041" customFormat="1" ht="21.75" customHeight="1">
      <c r="B16" s="1051" t="s">
        <v>650</v>
      </c>
      <c r="C16" s="1033">
        <v>957</v>
      </c>
      <c r="D16" s="1033">
        <v>2138</v>
      </c>
      <c r="E16" s="1033">
        <v>1666</v>
      </c>
      <c r="F16" s="1033">
        <v>1758</v>
      </c>
      <c r="G16" s="1033">
        <v>12909</v>
      </c>
      <c r="H16" s="1033">
        <v>10358</v>
      </c>
      <c r="I16" s="1033">
        <v>7517</v>
      </c>
      <c r="J16" s="1034">
        <v>8039</v>
      </c>
      <c r="K16" s="1034">
        <v>3415</v>
      </c>
      <c r="L16" s="1301">
        <v>3923</v>
      </c>
      <c r="M16" s="1034">
        <v>6060</v>
      </c>
      <c r="N16" s="96">
        <v>30776</v>
      </c>
      <c r="O16" s="97">
        <v>8073</v>
      </c>
      <c r="P16" s="1246"/>
      <c r="Q16" s="1264" t="s">
        <v>685</v>
      </c>
      <c r="R16" s="1331">
        <v>223</v>
      </c>
      <c r="S16" s="1351">
        <v>4652</v>
      </c>
    </row>
    <row r="17" spans="2:19" s="1041" customFormat="1" ht="21.75" customHeight="1">
      <c r="B17" s="1051" t="s">
        <v>581</v>
      </c>
      <c r="C17" s="1033">
        <v>-1728</v>
      </c>
      <c r="D17" s="1033">
        <v>-3525</v>
      </c>
      <c r="E17" s="1033">
        <v>-2684</v>
      </c>
      <c r="F17" s="1033">
        <v>-2080</v>
      </c>
      <c r="G17" s="1033">
        <v>-1349</v>
      </c>
      <c r="H17" s="1033">
        <v>-8174</v>
      </c>
      <c r="I17" s="1033">
        <v>-11847</v>
      </c>
      <c r="J17" s="1034">
        <v>-3099</v>
      </c>
      <c r="K17" s="1034">
        <v>-545</v>
      </c>
      <c r="L17" s="1301">
        <v>-2128</v>
      </c>
      <c r="M17" s="1034">
        <v>-18215</v>
      </c>
      <c r="N17" s="96">
        <v>-8604</v>
      </c>
      <c r="O17" s="97">
        <v>-3980</v>
      </c>
      <c r="P17" s="1246"/>
      <c r="Q17" s="1264" t="s">
        <v>581</v>
      </c>
      <c r="R17" s="1331">
        <v>-2</v>
      </c>
      <c r="S17" s="1351">
        <v>-619</v>
      </c>
    </row>
    <row r="18" spans="2:19" s="1041" customFormat="1" ht="21.75" customHeight="1">
      <c r="B18" s="1054" t="s">
        <v>94</v>
      </c>
      <c r="C18" s="1055">
        <v>11705</v>
      </c>
      <c r="D18" s="1033">
        <v>10702</v>
      </c>
      <c r="E18" s="1033">
        <v>10429</v>
      </c>
      <c r="F18" s="1033">
        <v>17193</v>
      </c>
      <c r="G18" s="1033">
        <v>20646</v>
      </c>
      <c r="H18" s="1033">
        <v>9566</v>
      </c>
      <c r="I18" s="1033">
        <v>6763</v>
      </c>
      <c r="J18" s="1034">
        <v>5113</v>
      </c>
      <c r="K18" s="1034">
        <v>5800</v>
      </c>
      <c r="L18" s="1301">
        <v>8005</v>
      </c>
      <c r="M18" s="1034">
        <v>7357</v>
      </c>
      <c r="N18" s="96">
        <v>11040</v>
      </c>
      <c r="O18" s="97">
        <v>14379</v>
      </c>
      <c r="P18" s="1246"/>
      <c r="Q18" s="1264" t="s">
        <v>94</v>
      </c>
      <c r="R18" s="1331">
        <v>6140</v>
      </c>
      <c r="S18" s="1351">
        <v>2641</v>
      </c>
    </row>
    <row r="19" spans="2:19" s="1041" customFormat="1" ht="21.75" customHeight="1">
      <c r="B19" s="1056" t="s">
        <v>95</v>
      </c>
      <c r="C19" s="1036">
        <v>-15513</v>
      </c>
      <c r="D19" s="1036">
        <v>-10636</v>
      </c>
      <c r="E19" s="1036">
        <v>-18980</v>
      </c>
      <c r="F19" s="1036">
        <v>-14882</v>
      </c>
      <c r="G19" s="1036">
        <v>-6733</v>
      </c>
      <c r="H19" s="1036">
        <v>-7958</v>
      </c>
      <c r="I19" s="1036">
        <v>-7584</v>
      </c>
      <c r="J19" s="1037">
        <v>-8832</v>
      </c>
      <c r="K19" s="1037">
        <v>-8580</v>
      </c>
      <c r="L19" s="1302">
        <v>-8327</v>
      </c>
      <c r="M19" s="1037">
        <v>-13052</v>
      </c>
      <c r="N19" s="364">
        <v>-8301</v>
      </c>
      <c r="O19" s="97">
        <v>-12327</v>
      </c>
      <c r="P19" s="1246"/>
      <c r="Q19" s="1296" t="s">
        <v>95</v>
      </c>
      <c r="R19" s="1334">
        <v>-2429</v>
      </c>
      <c r="S19" s="1354">
        <v>-2667</v>
      </c>
    </row>
    <row r="20" spans="2:19" s="1041" customFormat="1" ht="21.75" customHeight="1">
      <c r="B20" s="1038" t="s">
        <v>96</v>
      </c>
      <c r="C20" s="1039">
        <v>-5930</v>
      </c>
      <c r="D20" s="1039">
        <v>-10660</v>
      </c>
      <c r="E20" s="1039">
        <v>-22898</v>
      </c>
      <c r="F20" s="1039">
        <v>-14398</v>
      </c>
      <c r="G20" s="1039">
        <v>2919</v>
      </c>
      <c r="H20" s="1039">
        <v>3971</v>
      </c>
      <c r="I20" s="1039">
        <v>-9878</v>
      </c>
      <c r="J20" s="1040">
        <v>2476</v>
      </c>
      <c r="K20" s="1040">
        <v>7530</v>
      </c>
      <c r="L20" s="1303">
        <v>-1137</v>
      </c>
      <c r="M20" s="1040">
        <v>-13784</v>
      </c>
      <c r="N20" s="357">
        <v>12770</v>
      </c>
      <c r="O20" s="1188">
        <v>-12327</v>
      </c>
      <c r="P20" s="1246"/>
      <c r="Q20" s="1261" t="s">
        <v>96</v>
      </c>
      <c r="R20" s="1337">
        <v>4771</v>
      </c>
      <c r="S20" s="1357">
        <v>3984</v>
      </c>
    </row>
    <row r="21" spans="2:19" s="1041" customFormat="1" ht="21.75" customHeight="1">
      <c r="B21" s="1029" t="s">
        <v>194</v>
      </c>
      <c r="C21" s="1030">
        <v>57472</v>
      </c>
      <c r="D21" s="1030">
        <v>25493</v>
      </c>
      <c r="E21" s="1030">
        <v>23694</v>
      </c>
      <c r="F21" s="1030">
        <v>33550</v>
      </c>
      <c r="G21" s="1030">
        <v>29242</v>
      </c>
      <c r="H21" s="1030">
        <v>51618</v>
      </c>
      <c r="I21" s="1030">
        <v>59838</v>
      </c>
      <c r="J21" s="1031" t="s">
        <v>13</v>
      </c>
      <c r="K21" s="1031" t="s">
        <v>13</v>
      </c>
      <c r="L21" s="1300" t="s">
        <v>13</v>
      </c>
      <c r="M21" s="1031" t="s">
        <v>671</v>
      </c>
      <c r="N21" s="418" t="s">
        <v>13</v>
      </c>
      <c r="O21" s="1298" t="s">
        <v>13</v>
      </c>
      <c r="P21" s="1246"/>
      <c r="Q21" s="1261" t="s">
        <v>194</v>
      </c>
      <c r="R21" s="1337" t="s">
        <v>13</v>
      </c>
      <c r="S21" s="1357" t="s">
        <v>695</v>
      </c>
    </row>
    <row r="22" spans="2:19" s="1028" customFormat="1" ht="21.75" customHeight="1">
      <c r="B22" s="1045" t="s">
        <v>99</v>
      </c>
      <c r="C22" s="1046"/>
      <c r="D22" s="1046"/>
      <c r="E22" s="1046"/>
      <c r="F22" s="1046"/>
      <c r="G22" s="1046"/>
      <c r="H22" s="1046"/>
      <c r="I22" s="1046"/>
      <c r="J22" s="1047"/>
      <c r="K22" s="1047"/>
      <c r="L22" s="1305"/>
      <c r="M22" s="1047"/>
      <c r="N22" s="675"/>
      <c r="O22" s="1190"/>
      <c r="P22" s="1246"/>
      <c r="Q22" s="1263" t="s">
        <v>99</v>
      </c>
      <c r="R22" s="1335"/>
      <c r="S22" s="1355"/>
    </row>
    <row r="23" spans="2:19" s="1041" customFormat="1" ht="21.75" customHeight="1">
      <c r="B23" s="1054" t="s">
        <v>97</v>
      </c>
      <c r="C23" s="1033">
        <v>5552</v>
      </c>
      <c r="D23" s="1033">
        <v>4984</v>
      </c>
      <c r="E23" s="1033">
        <v>5359</v>
      </c>
      <c r="F23" s="1033">
        <v>4860</v>
      </c>
      <c r="G23" s="1033">
        <v>3893</v>
      </c>
      <c r="H23" s="1033">
        <v>3903</v>
      </c>
      <c r="I23" s="1033">
        <v>5682</v>
      </c>
      <c r="J23" s="1034">
        <v>7084</v>
      </c>
      <c r="K23" s="1034">
        <v>6565</v>
      </c>
      <c r="L23" s="1301">
        <v>5418</v>
      </c>
      <c r="M23" s="1034">
        <v>7425</v>
      </c>
      <c r="N23" s="96">
        <v>12802</v>
      </c>
      <c r="O23" s="97">
        <v>11928</v>
      </c>
      <c r="P23" s="1246"/>
      <c r="Q23" s="1264" t="s">
        <v>97</v>
      </c>
      <c r="R23" s="1331">
        <v>3094</v>
      </c>
      <c r="S23" s="1351">
        <v>3598</v>
      </c>
    </row>
    <row r="24" spans="2:19" s="1041" customFormat="1" ht="21.75" customHeight="1">
      <c r="B24" s="1054" t="s">
        <v>98</v>
      </c>
      <c r="C24" s="1033">
        <v>3283</v>
      </c>
      <c r="D24" s="1033">
        <v>2761</v>
      </c>
      <c r="E24" s="1033">
        <v>3810</v>
      </c>
      <c r="F24" s="1033">
        <v>4456</v>
      </c>
      <c r="G24" s="1033">
        <v>4349</v>
      </c>
      <c r="H24" s="1033">
        <v>4165</v>
      </c>
      <c r="I24" s="1033">
        <v>4639</v>
      </c>
      <c r="J24" s="1034">
        <v>5167</v>
      </c>
      <c r="K24" s="1034">
        <v>4228</v>
      </c>
      <c r="L24" s="1301">
        <v>3034</v>
      </c>
      <c r="M24" s="1034">
        <v>5063</v>
      </c>
      <c r="N24" s="96">
        <v>6732</v>
      </c>
      <c r="O24" s="97">
        <v>5545</v>
      </c>
      <c r="P24" s="1246"/>
      <c r="Q24" s="1264" t="s">
        <v>98</v>
      </c>
      <c r="R24" s="1331">
        <v>1336</v>
      </c>
      <c r="S24" s="1351">
        <v>1591</v>
      </c>
    </row>
    <row r="25" spans="2:19" s="1041" customFormat="1" ht="21.75" customHeight="1">
      <c r="B25" s="1056" t="s">
        <v>195</v>
      </c>
      <c r="C25" s="1033">
        <v>39</v>
      </c>
      <c r="D25" s="1033">
        <v>276</v>
      </c>
      <c r="E25" s="1033">
        <v>43</v>
      </c>
      <c r="F25" s="1033">
        <v>78</v>
      </c>
      <c r="G25" s="1033" t="s">
        <v>13</v>
      </c>
      <c r="H25" s="1033" t="s">
        <v>25</v>
      </c>
      <c r="I25" s="1033" t="s">
        <v>25</v>
      </c>
      <c r="J25" s="1034">
        <v>143</v>
      </c>
      <c r="K25" s="1034" t="s">
        <v>25</v>
      </c>
      <c r="L25" s="1301">
        <v>53</v>
      </c>
      <c r="M25" s="1061">
        <v>828</v>
      </c>
      <c r="N25" s="374" t="s">
        <v>689</v>
      </c>
      <c r="O25" s="1193">
        <v>684</v>
      </c>
      <c r="P25" s="1246"/>
      <c r="Q25" s="1265" t="s">
        <v>195</v>
      </c>
      <c r="R25" s="1343">
        <v>403</v>
      </c>
      <c r="S25" s="1358">
        <v>347</v>
      </c>
    </row>
    <row r="26" spans="2:19" s="1041" customFormat="1" ht="21.75" customHeight="1">
      <c r="B26" s="1038" t="s">
        <v>100</v>
      </c>
      <c r="C26" s="1039">
        <v>8875</v>
      </c>
      <c r="D26" s="1039">
        <v>8022</v>
      </c>
      <c r="E26" s="1039">
        <v>9213</v>
      </c>
      <c r="F26" s="1039">
        <v>9395</v>
      </c>
      <c r="G26" s="1039">
        <v>8242</v>
      </c>
      <c r="H26" s="1039">
        <v>8068</v>
      </c>
      <c r="I26" s="1039">
        <v>10321</v>
      </c>
      <c r="J26" s="1040">
        <v>12395</v>
      </c>
      <c r="K26" s="1040">
        <v>10794</v>
      </c>
      <c r="L26" s="1303">
        <v>8506</v>
      </c>
      <c r="M26" s="1317">
        <v>13317</v>
      </c>
      <c r="N26" s="1318">
        <v>19534</v>
      </c>
      <c r="O26" s="1299">
        <v>18158</v>
      </c>
      <c r="P26" s="1246"/>
      <c r="Q26" s="1261" t="s">
        <v>100</v>
      </c>
      <c r="R26" s="1347">
        <v>4833</v>
      </c>
      <c r="S26" s="1353">
        <v>5538</v>
      </c>
    </row>
    <row r="27" spans="2:19" s="1028" customFormat="1" ht="21.75" customHeight="1">
      <c r="B27" s="1057" t="s">
        <v>101</v>
      </c>
      <c r="C27" s="1058"/>
      <c r="D27" s="1058"/>
      <c r="E27" s="1058"/>
      <c r="F27" s="1058"/>
      <c r="G27" s="1058"/>
      <c r="H27" s="1058"/>
      <c r="I27" s="1058"/>
      <c r="J27" s="1059"/>
      <c r="K27" s="1059"/>
      <c r="L27" s="1308"/>
      <c r="M27" s="1059"/>
      <c r="N27" s="676"/>
      <c r="O27" s="1192"/>
      <c r="P27" s="1246"/>
      <c r="Q27" s="1266" t="s">
        <v>101</v>
      </c>
      <c r="R27" s="1344"/>
      <c r="S27" s="1359"/>
    </row>
    <row r="28" spans="2:19" s="1041" customFormat="1" ht="21.75" customHeight="1">
      <c r="B28" s="1054" t="s">
        <v>63</v>
      </c>
      <c r="C28" s="1033">
        <v>-23848</v>
      </c>
      <c r="D28" s="1033">
        <v>-21247</v>
      </c>
      <c r="E28" s="1033">
        <v>-19855</v>
      </c>
      <c r="F28" s="1033">
        <v>-18975</v>
      </c>
      <c r="G28" s="1033">
        <v>-16316</v>
      </c>
      <c r="H28" s="1033">
        <v>-14382</v>
      </c>
      <c r="I28" s="1033">
        <v>-14746</v>
      </c>
      <c r="J28" s="1034">
        <v>-15290</v>
      </c>
      <c r="K28" s="1034">
        <v>-14908</v>
      </c>
      <c r="L28" s="1301">
        <v>-11774</v>
      </c>
      <c r="M28" s="1034">
        <v>-11210</v>
      </c>
      <c r="N28" s="96">
        <v>-18537</v>
      </c>
      <c r="O28" s="97">
        <v>-24006</v>
      </c>
      <c r="P28" s="1246"/>
      <c r="Q28" s="1264" t="s">
        <v>63</v>
      </c>
      <c r="R28" s="1336">
        <v>-5517</v>
      </c>
      <c r="S28" s="1356">
        <v>-6239</v>
      </c>
    </row>
    <row r="29" spans="2:19" s="1041" customFormat="1" ht="21.75" customHeight="1">
      <c r="B29" s="1056" t="s">
        <v>196</v>
      </c>
      <c r="C29" s="1060">
        <v>-338</v>
      </c>
      <c r="D29" s="1060" t="s">
        <v>13</v>
      </c>
      <c r="E29" s="1060" t="s">
        <v>13</v>
      </c>
      <c r="F29" s="1060" t="s">
        <v>13</v>
      </c>
      <c r="G29" s="1060">
        <v>-63</v>
      </c>
      <c r="H29" s="1060">
        <v>-22</v>
      </c>
      <c r="I29" s="1060">
        <v>-128</v>
      </c>
      <c r="J29" s="1061" t="s">
        <v>25</v>
      </c>
      <c r="K29" s="1061">
        <v>-47</v>
      </c>
      <c r="L29" s="1309" t="s">
        <v>13</v>
      </c>
      <c r="M29" s="1061" t="s">
        <v>671</v>
      </c>
      <c r="N29" s="374">
        <v>-808</v>
      </c>
      <c r="O29" s="1257" t="s">
        <v>13</v>
      </c>
      <c r="P29" s="1246"/>
      <c r="Q29" s="1267" t="s">
        <v>196</v>
      </c>
      <c r="R29" s="1338" t="s">
        <v>25</v>
      </c>
      <c r="S29" s="1360" t="s">
        <v>25</v>
      </c>
    </row>
    <row r="30" spans="2:19" s="1041" customFormat="1" ht="21.75" customHeight="1">
      <c r="B30" s="1038" t="s">
        <v>102</v>
      </c>
      <c r="C30" s="1062">
        <v>-24186</v>
      </c>
      <c r="D30" s="1062">
        <v>-21247</v>
      </c>
      <c r="E30" s="1062">
        <v>-19855</v>
      </c>
      <c r="F30" s="1062">
        <v>-18975</v>
      </c>
      <c r="G30" s="1062">
        <v>-16379</v>
      </c>
      <c r="H30" s="1062">
        <v>-14405</v>
      </c>
      <c r="I30" s="1062">
        <v>-14874</v>
      </c>
      <c r="J30" s="1063">
        <v>-15290</v>
      </c>
      <c r="K30" s="1063">
        <v>-14956</v>
      </c>
      <c r="L30" s="1310">
        <v>-11774</v>
      </c>
      <c r="M30" s="1063">
        <v>-11210</v>
      </c>
      <c r="N30" s="376">
        <v>-19345</v>
      </c>
      <c r="O30" s="1194">
        <v>-24006</v>
      </c>
      <c r="P30" s="1246"/>
      <c r="Q30" s="1261" t="s">
        <v>102</v>
      </c>
      <c r="R30" s="1333">
        <v>-5517</v>
      </c>
      <c r="S30" s="1353">
        <v>-6239</v>
      </c>
    </row>
    <row r="31" spans="2:19" s="1028" customFormat="1" ht="39.950000000000003" customHeight="1">
      <c r="B31" s="1038" t="s">
        <v>108</v>
      </c>
      <c r="C31" s="1039">
        <v>16296</v>
      </c>
      <c r="D31" s="1039">
        <v>15784</v>
      </c>
      <c r="E31" s="1039">
        <v>30979</v>
      </c>
      <c r="F31" s="1039">
        <v>28613</v>
      </c>
      <c r="G31" s="1039">
        <v>23163</v>
      </c>
      <c r="H31" s="1039">
        <v>12673</v>
      </c>
      <c r="I31" s="1039">
        <v>25057</v>
      </c>
      <c r="J31" s="1040">
        <v>27779</v>
      </c>
      <c r="K31" s="1040">
        <v>24908</v>
      </c>
      <c r="L31" s="1303">
        <v>14786</v>
      </c>
      <c r="M31" s="1040">
        <v>37968</v>
      </c>
      <c r="N31" s="357">
        <v>27282</v>
      </c>
      <c r="O31" s="1188">
        <v>43615</v>
      </c>
      <c r="P31" s="1246"/>
      <c r="Q31" s="1261" t="s">
        <v>108</v>
      </c>
      <c r="R31" s="1339">
        <v>8575</v>
      </c>
      <c r="S31" s="1361">
        <v>8622</v>
      </c>
    </row>
    <row r="32" spans="2:19" s="1028" customFormat="1" ht="21.75" customHeight="1">
      <c r="B32" s="1038" t="s">
        <v>103</v>
      </c>
      <c r="C32" s="1039">
        <v>58457</v>
      </c>
      <c r="D32" s="1039">
        <v>28052</v>
      </c>
      <c r="E32" s="1039">
        <v>44033</v>
      </c>
      <c r="F32" s="1039">
        <v>52584</v>
      </c>
      <c r="G32" s="1039">
        <v>44269</v>
      </c>
      <c r="H32" s="1039">
        <v>57955</v>
      </c>
      <c r="I32" s="1039">
        <v>80343</v>
      </c>
      <c r="J32" s="1040">
        <v>94882</v>
      </c>
      <c r="K32" s="1040">
        <v>75528</v>
      </c>
      <c r="L32" s="1303">
        <v>37420</v>
      </c>
      <c r="M32" s="1040">
        <v>117295</v>
      </c>
      <c r="N32" s="357">
        <v>155036</v>
      </c>
      <c r="O32" s="1188">
        <v>125498</v>
      </c>
      <c r="P32" s="1246"/>
      <c r="Q32" s="1261" t="s">
        <v>103</v>
      </c>
      <c r="R32" s="1347">
        <v>29868</v>
      </c>
      <c r="S32" s="1353">
        <v>31822</v>
      </c>
    </row>
    <row r="33" spans="2:19" s="1028" customFormat="1" ht="21.75" customHeight="1">
      <c r="B33" s="1038" t="s">
        <v>104</v>
      </c>
      <c r="C33" s="1039">
        <v>-56735</v>
      </c>
      <c r="D33" s="1039">
        <v>-11058</v>
      </c>
      <c r="E33" s="1039">
        <v>-11949</v>
      </c>
      <c r="F33" s="1039">
        <v>-14933</v>
      </c>
      <c r="G33" s="1039">
        <v>-7782</v>
      </c>
      <c r="H33" s="1039">
        <v>-13879</v>
      </c>
      <c r="I33" s="1039">
        <v>-18648</v>
      </c>
      <c r="J33" s="1040">
        <v>-19662</v>
      </c>
      <c r="K33" s="1040">
        <v>-10954</v>
      </c>
      <c r="L33" s="1303">
        <v>-8002</v>
      </c>
      <c r="M33" s="1040">
        <v>-31824</v>
      </c>
      <c r="N33" s="357">
        <v>-39211</v>
      </c>
      <c r="O33" s="1188">
        <v>-22437</v>
      </c>
      <c r="P33" s="1246"/>
      <c r="Q33" s="1261" t="s">
        <v>104</v>
      </c>
      <c r="R33" s="1345">
        <v>-7123</v>
      </c>
      <c r="S33" s="1354">
        <v>-7931</v>
      </c>
    </row>
    <row r="34" spans="2:19" s="1041" customFormat="1" ht="21.75" customHeight="1">
      <c r="B34" s="1064" t="s">
        <v>105</v>
      </c>
      <c r="C34" s="1062">
        <v>1722</v>
      </c>
      <c r="D34" s="1062">
        <v>16993</v>
      </c>
      <c r="E34" s="1062">
        <v>32083</v>
      </c>
      <c r="F34" s="1062">
        <v>37650</v>
      </c>
      <c r="G34" s="1062">
        <v>36486</v>
      </c>
      <c r="H34" s="1062">
        <v>44075</v>
      </c>
      <c r="I34" s="1062">
        <v>61694</v>
      </c>
      <c r="J34" s="1063">
        <v>75219</v>
      </c>
      <c r="K34" s="1063">
        <v>64573</v>
      </c>
      <c r="L34" s="1310">
        <v>29417</v>
      </c>
      <c r="M34" s="1063">
        <v>85471</v>
      </c>
      <c r="N34" s="376">
        <v>115824</v>
      </c>
      <c r="O34" s="1194">
        <v>103060</v>
      </c>
      <c r="P34" s="1246"/>
      <c r="Q34" s="1268" t="s">
        <v>105</v>
      </c>
      <c r="R34" s="1348">
        <v>22745</v>
      </c>
      <c r="S34" s="1353">
        <v>23890</v>
      </c>
    </row>
    <row r="35" spans="2:19" s="1041" customFormat="1" ht="21.75" customHeight="1">
      <c r="B35" s="1065" t="s">
        <v>106</v>
      </c>
      <c r="C35" s="1066"/>
      <c r="D35" s="1066"/>
      <c r="E35" s="1066"/>
      <c r="F35" s="1066"/>
      <c r="G35" s="1066"/>
      <c r="H35" s="1066"/>
      <c r="I35" s="1066"/>
      <c r="J35" s="1067"/>
      <c r="K35" s="1067"/>
      <c r="L35" s="1311"/>
      <c r="M35" s="1067"/>
      <c r="N35" s="1319"/>
      <c r="O35" s="1195"/>
      <c r="P35" s="1246"/>
      <c r="Q35" s="1269" t="s">
        <v>106</v>
      </c>
      <c r="R35" s="1346"/>
      <c r="S35" s="1362"/>
    </row>
    <row r="36" spans="2:19" s="1041" customFormat="1" ht="21.75" customHeight="1">
      <c r="B36" s="1068" t="s">
        <v>192</v>
      </c>
      <c r="C36" s="1069">
        <v>-1040</v>
      </c>
      <c r="D36" s="1069">
        <v>13448</v>
      </c>
      <c r="E36" s="1069">
        <v>27250</v>
      </c>
      <c r="F36" s="1069">
        <v>33075</v>
      </c>
      <c r="G36" s="1069">
        <v>36526</v>
      </c>
      <c r="H36" s="1069">
        <v>40760</v>
      </c>
      <c r="I36" s="1069">
        <v>56842</v>
      </c>
      <c r="J36" s="1070">
        <v>70419</v>
      </c>
      <c r="K36" s="1070">
        <v>60821</v>
      </c>
      <c r="L36" s="1312">
        <v>27001</v>
      </c>
      <c r="M36" s="1070">
        <v>82332</v>
      </c>
      <c r="N36" s="674">
        <v>111247</v>
      </c>
      <c r="O36" s="1196">
        <v>100765</v>
      </c>
      <c r="P36" s="1246"/>
      <c r="Q36" s="1270" t="s">
        <v>192</v>
      </c>
      <c r="R36" s="1340">
        <v>22140</v>
      </c>
      <c r="S36" s="1363">
        <v>23044</v>
      </c>
    </row>
    <row r="37" spans="2:19" s="1028" customFormat="1" ht="21.75" customHeight="1" thickBot="1">
      <c r="B37" s="1071" t="s">
        <v>107</v>
      </c>
      <c r="C37" s="1072">
        <v>2762</v>
      </c>
      <c r="D37" s="1072">
        <v>3544</v>
      </c>
      <c r="E37" s="1072">
        <v>4833</v>
      </c>
      <c r="F37" s="1072">
        <v>4575</v>
      </c>
      <c r="G37" s="1072">
        <v>-39</v>
      </c>
      <c r="H37" s="1072">
        <v>3314</v>
      </c>
      <c r="I37" s="1072">
        <v>4852</v>
      </c>
      <c r="J37" s="1073">
        <v>4799</v>
      </c>
      <c r="K37" s="1073">
        <v>3752</v>
      </c>
      <c r="L37" s="1313">
        <v>2416</v>
      </c>
      <c r="M37" s="1073">
        <v>3138</v>
      </c>
      <c r="N37" s="1320">
        <v>4577</v>
      </c>
      <c r="O37" s="1197">
        <v>2294</v>
      </c>
      <c r="P37" s="301"/>
      <c r="Q37" s="1271" t="s">
        <v>107</v>
      </c>
      <c r="R37" s="1341">
        <v>605</v>
      </c>
      <c r="S37" s="1364">
        <v>845</v>
      </c>
    </row>
    <row r="38" spans="2:19" s="1041" customFormat="1" ht="20.25" thickTop="1">
      <c r="B38" s="1074" t="s">
        <v>651</v>
      </c>
      <c r="C38" s="1039">
        <v>4321734</v>
      </c>
      <c r="D38" s="1039">
        <v>3934456</v>
      </c>
      <c r="E38" s="1039">
        <v>4046577</v>
      </c>
      <c r="F38" s="1039">
        <v>4105295</v>
      </c>
      <c r="G38" s="1039">
        <v>4006649</v>
      </c>
      <c r="H38" s="1039">
        <v>3745549</v>
      </c>
      <c r="I38" s="1039">
        <v>4209077</v>
      </c>
      <c r="J38" s="1040" t="s">
        <v>13</v>
      </c>
      <c r="K38" s="1040" t="s">
        <v>13</v>
      </c>
      <c r="L38" s="1303" t="s">
        <v>13</v>
      </c>
      <c r="M38" s="1040" t="s">
        <v>671</v>
      </c>
      <c r="N38" s="357" t="s">
        <v>13</v>
      </c>
      <c r="O38" s="1188" t="s">
        <v>13</v>
      </c>
      <c r="P38" s="1252"/>
      <c r="Q38" s="1272" t="s">
        <v>651</v>
      </c>
      <c r="R38" s="1342" t="s">
        <v>13</v>
      </c>
      <c r="S38" s="1365" t="s">
        <v>695</v>
      </c>
    </row>
    <row r="39" spans="2:19" s="1041" customFormat="1" ht="11.25" customHeight="1">
      <c r="B39" s="1075"/>
      <c r="C39" s="1076"/>
      <c r="D39" s="1076"/>
      <c r="E39" s="1076"/>
      <c r="F39" s="1076"/>
      <c r="G39" s="1076"/>
      <c r="H39" s="1076"/>
      <c r="I39" s="1076"/>
      <c r="J39" s="1077"/>
      <c r="K39" s="1077"/>
      <c r="L39" s="1314"/>
      <c r="M39" s="1077"/>
      <c r="N39" s="397"/>
      <c r="O39" s="1198"/>
      <c r="P39" s="1250"/>
      <c r="Q39" s="1273"/>
      <c r="R39" s="1571"/>
      <c r="S39" s="1567" t="s">
        <v>507</v>
      </c>
    </row>
    <row r="40" spans="2:19" s="1041" customFormat="1" ht="18">
      <c r="B40" s="1075"/>
      <c r="C40" s="1078"/>
      <c r="D40" s="1078"/>
      <c r="E40" s="1078"/>
      <c r="F40" s="1078"/>
      <c r="G40" s="1078"/>
      <c r="H40" s="1078"/>
      <c r="I40" s="1078"/>
      <c r="J40" s="1079"/>
      <c r="K40" s="1079"/>
      <c r="L40" s="1315"/>
      <c r="M40" s="1079"/>
      <c r="N40" s="1321" t="s">
        <v>507</v>
      </c>
      <c r="O40" s="1199" t="s">
        <v>507</v>
      </c>
      <c r="P40" s="1251"/>
      <c r="Q40" s="1273"/>
      <c r="R40" s="1572"/>
      <c r="S40" s="1568"/>
    </row>
    <row r="41" spans="2:19" s="1028" customFormat="1" ht="21.75" customHeight="1">
      <c r="B41" s="1074" t="s">
        <v>652</v>
      </c>
      <c r="C41" s="1080">
        <v>65.8</v>
      </c>
      <c r="D41" s="1080">
        <v>38.5</v>
      </c>
      <c r="E41" s="1080">
        <v>68</v>
      </c>
      <c r="F41" s="1080">
        <v>66.3</v>
      </c>
      <c r="G41" s="1080">
        <v>41.6</v>
      </c>
      <c r="H41" s="1080">
        <v>54.2</v>
      </c>
      <c r="I41" s="1080">
        <v>90.8</v>
      </c>
      <c r="J41" s="1081">
        <v>93.2</v>
      </c>
      <c r="K41" s="1081">
        <v>68.400000000000006</v>
      </c>
      <c r="L41" s="1316">
        <v>38.4</v>
      </c>
      <c r="M41" s="1081">
        <v>131.30000000000001</v>
      </c>
      <c r="N41" s="400">
        <v>145.1</v>
      </c>
      <c r="O41" s="1200">
        <v>121.7</v>
      </c>
      <c r="P41" s="1253"/>
      <c r="Q41" s="1272" t="s">
        <v>652</v>
      </c>
      <c r="R41" s="1540">
        <v>24.7</v>
      </c>
      <c r="S41" s="1539">
        <v>27.5</v>
      </c>
    </row>
    <row r="42" spans="2:19" s="1028" customFormat="1" ht="21" customHeight="1">
      <c r="B42" s="1041" t="s">
        <v>653</v>
      </c>
      <c r="C42" s="1041"/>
      <c r="D42" s="1041"/>
      <c r="E42" s="1041"/>
      <c r="F42" s="1041"/>
      <c r="G42" s="1041"/>
      <c r="H42" s="1041"/>
      <c r="I42" s="1041"/>
      <c r="J42" s="1041"/>
      <c r="K42" s="1041"/>
      <c r="L42" s="1041"/>
      <c r="M42" s="1041"/>
      <c r="N42" s="22"/>
      <c r="Q42" s="1041"/>
      <c r="R42" s="1248"/>
      <c r="S42" s="1349"/>
    </row>
    <row r="43" spans="2:19" s="1083" customFormat="1" ht="21" customHeight="1">
      <c r="B43" s="1082" t="s">
        <v>654</v>
      </c>
      <c r="C43" s="1082"/>
      <c r="D43" s="1082"/>
      <c r="E43" s="1082"/>
      <c r="F43" s="1082"/>
      <c r="G43" s="1082"/>
      <c r="H43" s="1082"/>
      <c r="I43" s="1082"/>
      <c r="J43" s="1082"/>
      <c r="K43" s="1082"/>
      <c r="L43" s="1082"/>
      <c r="M43" s="1082"/>
      <c r="N43" s="1201"/>
      <c r="Q43" s="880"/>
      <c r="R43" s="1248"/>
      <c r="S43" s="1349"/>
    </row>
    <row r="44" spans="2:19" s="1083" customFormat="1" ht="21" customHeight="1">
      <c r="B44" s="1082" t="s">
        <v>655</v>
      </c>
      <c r="C44" s="1082"/>
      <c r="D44" s="1082"/>
      <c r="E44" s="1082"/>
      <c r="F44" s="1082"/>
      <c r="G44" s="1082"/>
      <c r="H44" s="1082"/>
      <c r="I44" s="1082"/>
      <c r="J44" s="1082"/>
      <c r="K44" s="1082"/>
      <c r="L44" s="1082"/>
      <c r="M44" s="1082"/>
      <c r="N44" s="1201"/>
      <c r="P44" s="1028"/>
      <c r="Q44" s="880"/>
      <c r="R44" s="1248"/>
      <c r="S44" s="1349"/>
    </row>
    <row r="45" spans="2:19" s="1028" customFormat="1" ht="21.75" customHeight="1">
      <c r="B45" s="1584" t="s">
        <v>656</v>
      </c>
      <c r="C45" s="1584"/>
      <c r="D45" s="1584"/>
      <c r="E45" s="1584"/>
      <c r="F45" s="1584"/>
      <c r="G45" s="1584"/>
      <c r="H45" s="1584"/>
      <c r="I45" s="1584"/>
      <c r="J45" s="1084"/>
      <c r="K45" s="1084"/>
      <c r="L45" s="1084"/>
      <c r="M45" s="1084"/>
      <c r="N45" s="22"/>
      <c r="P45" s="1041"/>
      <c r="Q45" s="880"/>
      <c r="R45" s="1248"/>
      <c r="S45" s="1349"/>
    </row>
    <row r="46" spans="2:19" s="1041" customFormat="1" ht="9.9499999999999993" customHeight="1">
      <c r="B46" s="1584"/>
      <c r="C46" s="1584"/>
      <c r="D46" s="1584"/>
      <c r="E46" s="1584"/>
      <c r="F46" s="1584"/>
      <c r="G46" s="1584"/>
      <c r="H46" s="1584"/>
      <c r="I46" s="1584"/>
      <c r="J46" s="1084"/>
      <c r="K46" s="1084"/>
      <c r="L46" s="1084"/>
      <c r="M46" s="1084"/>
      <c r="N46" s="18"/>
      <c r="P46" s="880"/>
      <c r="Q46" s="880"/>
      <c r="R46" s="1248"/>
      <c r="S46" s="1349"/>
    </row>
    <row r="47" spans="2:19" ht="3" customHeight="1">
      <c r="B47" s="1584"/>
      <c r="C47" s="1584"/>
      <c r="D47" s="1584"/>
      <c r="E47" s="1584"/>
      <c r="F47" s="1584"/>
      <c r="G47" s="1584"/>
      <c r="H47" s="1584"/>
      <c r="I47" s="1584"/>
      <c r="J47" s="1084"/>
      <c r="K47" s="1084"/>
      <c r="L47" s="1084"/>
      <c r="M47" s="1084"/>
    </row>
    <row r="48" spans="2:19" ht="15" customHeight="1">
      <c r="B48" s="1085" t="s">
        <v>657</v>
      </c>
    </row>
    <row r="49" spans="1:19" ht="15" customHeight="1">
      <c r="B49" s="1041" t="s">
        <v>658</v>
      </c>
    </row>
    <row r="50" spans="1:19">
      <c r="B50" s="1086"/>
    </row>
    <row r="51" spans="1:19" ht="18">
      <c r="A51" s="1019" t="s">
        <v>327</v>
      </c>
      <c r="B51" s="1086"/>
      <c r="P51" s="1247" t="s">
        <v>686</v>
      </c>
    </row>
    <row r="52" spans="1:19" ht="22.5" customHeight="1">
      <c r="B52" s="1024"/>
      <c r="C52" s="1025"/>
      <c r="D52" s="1025"/>
      <c r="E52" s="1025"/>
      <c r="F52" s="1025"/>
      <c r="G52" s="1025"/>
      <c r="H52" s="1025"/>
      <c r="I52" s="1025"/>
      <c r="J52" s="1025"/>
      <c r="K52" s="1025"/>
      <c r="L52" s="1025"/>
      <c r="N52" s="1185"/>
      <c r="O52" s="1185" t="s">
        <v>60</v>
      </c>
      <c r="R52" s="1295"/>
      <c r="S52" s="1295" t="s">
        <v>684</v>
      </c>
    </row>
    <row r="53" spans="1:19" ht="5.25" customHeight="1">
      <c r="B53" s="1026"/>
    </row>
    <row r="54" spans="1:19" s="1027" customFormat="1" ht="20.25" customHeight="1">
      <c r="B54" s="1563"/>
      <c r="C54" s="1575" t="s">
        <v>33</v>
      </c>
      <c r="D54" s="1575" t="s">
        <v>85</v>
      </c>
      <c r="E54" s="1575" t="s">
        <v>237</v>
      </c>
      <c r="F54" s="1575" t="s">
        <v>483</v>
      </c>
      <c r="G54" s="1575" t="s">
        <v>506</v>
      </c>
      <c r="H54" s="1575" t="s">
        <v>530</v>
      </c>
      <c r="I54" s="1575" t="s">
        <v>533</v>
      </c>
      <c r="J54" s="1578" t="s">
        <v>544</v>
      </c>
      <c r="K54" s="1581" t="s">
        <v>600</v>
      </c>
      <c r="L54" s="1578" t="s">
        <v>605</v>
      </c>
      <c r="M54" s="1578" t="s">
        <v>640</v>
      </c>
      <c r="N54" s="1552" t="s">
        <v>678</v>
      </c>
      <c r="O54" s="1585" t="s">
        <v>690</v>
      </c>
      <c r="P54" s="1194"/>
      <c r="Q54" s="1563"/>
      <c r="R54" s="1573" t="s">
        <v>688</v>
      </c>
      <c r="S54" s="1565" t="s">
        <v>694</v>
      </c>
    </row>
    <row r="55" spans="1:19" s="1027" customFormat="1" ht="20.25" customHeight="1">
      <c r="B55" s="1564"/>
      <c r="C55" s="1576"/>
      <c r="D55" s="1576"/>
      <c r="E55" s="1576"/>
      <c r="F55" s="1576"/>
      <c r="G55" s="1576"/>
      <c r="H55" s="1576"/>
      <c r="I55" s="1576"/>
      <c r="J55" s="1579"/>
      <c r="K55" s="1583"/>
      <c r="L55" s="1579"/>
      <c r="M55" s="1579"/>
      <c r="N55" s="1554"/>
      <c r="O55" s="1587"/>
      <c r="P55" s="1198"/>
      <c r="Q55" s="1564"/>
      <c r="R55" s="1574"/>
      <c r="S55" s="1566"/>
    </row>
    <row r="56" spans="1:19" s="1028" customFormat="1" ht="21.75" customHeight="1">
      <c r="B56" s="1038" t="s">
        <v>105</v>
      </c>
      <c r="C56" s="1030">
        <v>1722</v>
      </c>
      <c r="D56" s="1030">
        <v>16993</v>
      </c>
      <c r="E56" s="1030">
        <v>32083</v>
      </c>
      <c r="F56" s="1030">
        <v>37650</v>
      </c>
      <c r="G56" s="1030">
        <v>36486</v>
      </c>
      <c r="H56" s="1030">
        <v>44075</v>
      </c>
      <c r="I56" s="1030">
        <v>61694</v>
      </c>
      <c r="J56" s="1031">
        <v>75219</v>
      </c>
      <c r="K56" s="1300">
        <v>64573</v>
      </c>
      <c r="L56" s="1031">
        <v>29417</v>
      </c>
      <c r="M56" s="1031">
        <v>85471</v>
      </c>
      <c r="N56" s="418">
        <v>115824</v>
      </c>
      <c r="O56" s="1186">
        <v>103060</v>
      </c>
      <c r="P56" s="1199"/>
      <c r="Q56" s="1038" t="s">
        <v>693</v>
      </c>
      <c r="R56" s="1325">
        <v>22745</v>
      </c>
      <c r="S56" s="1366">
        <v>23890</v>
      </c>
    </row>
    <row r="57" spans="1:19" s="1041" customFormat="1" ht="21.75" customHeight="1">
      <c r="B57" s="1087" t="s">
        <v>32</v>
      </c>
      <c r="C57" s="1030"/>
      <c r="D57" s="1030"/>
      <c r="E57" s="1030"/>
      <c r="F57" s="1030"/>
      <c r="G57" s="1030"/>
      <c r="H57" s="1030"/>
      <c r="I57" s="1030"/>
      <c r="J57" s="1031"/>
      <c r="K57" s="1300"/>
      <c r="L57" s="1031"/>
      <c r="M57" s="1031"/>
      <c r="N57" s="418"/>
      <c r="O57" s="1186"/>
      <c r="P57" s="1254"/>
      <c r="Q57" s="1087" t="s">
        <v>32</v>
      </c>
      <c r="R57" s="1326"/>
      <c r="S57" s="1367"/>
    </row>
    <row r="58" spans="1:19" s="1041" customFormat="1" ht="18">
      <c r="B58" s="1088" t="s">
        <v>109</v>
      </c>
      <c r="C58" s="1062"/>
      <c r="D58" s="1062"/>
      <c r="E58" s="1062"/>
      <c r="F58" s="1062"/>
      <c r="G58" s="1062"/>
      <c r="H58" s="1062"/>
      <c r="I58" s="1062"/>
      <c r="J58" s="1063"/>
      <c r="K58" s="1310"/>
      <c r="L58" s="1063"/>
      <c r="M58" s="1063"/>
      <c r="N58" s="376"/>
      <c r="O58" s="1194"/>
      <c r="P58" s="1194"/>
      <c r="Q58" s="1088" t="s">
        <v>109</v>
      </c>
      <c r="R58" s="1326"/>
      <c r="S58" s="1367"/>
    </row>
    <row r="59" spans="1:19" s="1041" customFormat="1" ht="21.75" customHeight="1">
      <c r="B59" s="1089" t="s">
        <v>110</v>
      </c>
      <c r="C59" s="1033">
        <v>-1010</v>
      </c>
      <c r="D59" s="1033">
        <v>11172</v>
      </c>
      <c r="E59" s="1033">
        <v>15065</v>
      </c>
      <c r="F59" s="1033">
        <v>46787</v>
      </c>
      <c r="G59" s="1033">
        <v>-1232</v>
      </c>
      <c r="H59" s="1033">
        <v>9977</v>
      </c>
      <c r="I59" s="1033">
        <v>-575</v>
      </c>
      <c r="J59" s="1034">
        <v>-10751</v>
      </c>
      <c r="K59" s="1301">
        <v>-21936</v>
      </c>
      <c r="L59" s="1034">
        <v>13460</v>
      </c>
      <c r="M59" s="1034">
        <v>18533</v>
      </c>
      <c r="N59" s="96">
        <v>-11064</v>
      </c>
      <c r="O59" s="97">
        <v>17619</v>
      </c>
      <c r="P59" s="1198"/>
      <c r="Q59" s="1089" t="s">
        <v>110</v>
      </c>
      <c r="R59" s="94">
        <v>7861</v>
      </c>
      <c r="S59" s="405">
        <v>-1649</v>
      </c>
    </row>
    <row r="60" spans="1:19" s="1041" customFormat="1" ht="21.75" customHeight="1">
      <c r="B60" s="1089" t="s">
        <v>505</v>
      </c>
      <c r="C60" s="1033">
        <v>-872</v>
      </c>
      <c r="D60" s="1033">
        <v>-398</v>
      </c>
      <c r="E60" s="1033">
        <v>-425</v>
      </c>
      <c r="F60" s="1033">
        <v>-925</v>
      </c>
      <c r="G60" s="1033">
        <v>-725</v>
      </c>
      <c r="H60" s="1033">
        <v>478</v>
      </c>
      <c r="I60" s="1033">
        <v>-275</v>
      </c>
      <c r="J60" s="1034">
        <v>-365</v>
      </c>
      <c r="K60" s="1301">
        <v>-435</v>
      </c>
      <c r="L60" s="1034">
        <v>442</v>
      </c>
      <c r="M60" s="1034">
        <v>-258</v>
      </c>
      <c r="N60" s="96">
        <v>1138</v>
      </c>
      <c r="O60" s="97">
        <v>152</v>
      </c>
      <c r="P60" s="1199"/>
      <c r="Q60" s="1089" t="s">
        <v>687</v>
      </c>
      <c r="R60" s="94">
        <v>-64</v>
      </c>
      <c r="S60" s="405">
        <v>-20</v>
      </c>
    </row>
    <row r="61" spans="1:19" s="1041" customFormat="1" ht="21.75" customHeight="1">
      <c r="B61" s="1090" t="s">
        <v>525</v>
      </c>
      <c r="C61" s="1091" t="s">
        <v>13</v>
      </c>
      <c r="D61" s="1091" t="s">
        <v>13</v>
      </c>
      <c r="E61" s="1091" t="s">
        <v>13</v>
      </c>
      <c r="F61" s="1091" t="s">
        <v>13</v>
      </c>
      <c r="G61" s="1060">
        <v>-4868</v>
      </c>
      <c r="H61" s="1060">
        <v>-3686</v>
      </c>
      <c r="I61" s="1060">
        <v>4778</v>
      </c>
      <c r="J61" s="1061">
        <v>4391</v>
      </c>
      <c r="K61" s="1309">
        <v>-5731</v>
      </c>
      <c r="L61" s="1061">
        <v>1982</v>
      </c>
      <c r="M61" s="1061">
        <v>-10743</v>
      </c>
      <c r="N61" s="374">
        <v>1328</v>
      </c>
      <c r="O61" s="1193">
        <v>485</v>
      </c>
      <c r="P61" s="1254"/>
      <c r="Q61" s="1090" t="s">
        <v>525</v>
      </c>
      <c r="R61" s="1321">
        <v>-380</v>
      </c>
      <c r="S61" s="1199">
        <v>3862</v>
      </c>
    </row>
    <row r="62" spans="1:19" s="1041" customFormat="1" ht="18">
      <c r="B62" s="1092" t="s">
        <v>112</v>
      </c>
      <c r="C62" s="1039">
        <v>-1883</v>
      </c>
      <c r="D62" s="1039">
        <v>10774</v>
      </c>
      <c r="E62" s="1039">
        <v>14639</v>
      </c>
      <c r="F62" s="1039">
        <v>45862</v>
      </c>
      <c r="G62" s="1039">
        <v>-6826</v>
      </c>
      <c r="H62" s="1039">
        <v>6768</v>
      </c>
      <c r="I62" s="1039">
        <v>3927</v>
      </c>
      <c r="J62" s="1040">
        <v>-6725</v>
      </c>
      <c r="K62" s="1303">
        <v>-28103</v>
      </c>
      <c r="L62" s="1040">
        <v>15885</v>
      </c>
      <c r="M62" s="1040">
        <v>7530</v>
      </c>
      <c r="N62" s="357">
        <v>-8597</v>
      </c>
      <c r="O62" s="1188">
        <v>18257</v>
      </c>
      <c r="P62" s="1194"/>
      <c r="Q62" s="1255" t="s">
        <v>112</v>
      </c>
      <c r="R62" s="1325">
        <v>7416</v>
      </c>
      <c r="S62" s="1366">
        <v>2192</v>
      </c>
    </row>
    <row r="63" spans="1:19" s="1041" customFormat="1" ht="18">
      <c r="B63" s="1088" t="s">
        <v>111</v>
      </c>
      <c r="C63" s="1062"/>
      <c r="D63" s="1062"/>
      <c r="E63" s="1062"/>
      <c r="F63" s="1062"/>
      <c r="G63" s="1062"/>
      <c r="H63" s="1062"/>
      <c r="I63" s="1062"/>
      <c r="J63" s="1063"/>
      <c r="K63" s="1310"/>
      <c r="L63" s="1063"/>
      <c r="M63" s="1063"/>
      <c r="N63" s="376"/>
      <c r="O63" s="1194"/>
      <c r="P63" s="1198"/>
      <c r="Q63" s="1088" t="s">
        <v>111</v>
      </c>
      <c r="R63" s="1326"/>
      <c r="S63" s="1367"/>
    </row>
    <row r="64" spans="1:19" s="1041" customFormat="1" ht="21.75" customHeight="1">
      <c r="B64" s="1089" t="s">
        <v>113</v>
      </c>
      <c r="C64" s="1033">
        <v>-12505</v>
      </c>
      <c r="D64" s="1033">
        <v>34509</v>
      </c>
      <c r="E64" s="1033">
        <v>40578</v>
      </c>
      <c r="F64" s="1033">
        <v>34811</v>
      </c>
      <c r="G64" s="1033">
        <v>-44362</v>
      </c>
      <c r="H64" s="1033">
        <v>-7958</v>
      </c>
      <c r="I64" s="1033">
        <v>-12244</v>
      </c>
      <c r="J64" s="1034">
        <v>-8975</v>
      </c>
      <c r="K64" s="1301">
        <v>-24518</v>
      </c>
      <c r="L64" s="1034">
        <v>17590</v>
      </c>
      <c r="M64" s="1034">
        <v>34797</v>
      </c>
      <c r="N64" s="96">
        <v>18745</v>
      </c>
      <c r="O64" s="97">
        <v>39232</v>
      </c>
      <c r="P64" s="1199"/>
      <c r="Q64" s="1089" t="s">
        <v>113</v>
      </c>
      <c r="R64" s="96">
        <v>22151</v>
      </c>
      <c r="S64" s="97">
        <v>33310</v>
      </c>
    </row>
    <row r="65" spans="2:19" s="1041" customFormat="1" ht="21.75" customHeight="1">
      <c r="B65" s="1089" t="s">
        <v>114</v>
      </c>
      <c r="C65" s="1033">
        <v>-945</v>
      </c>
      <c r="D65" s="1033">
        <v>-528</v>
      </c>
      <c r="E65" s="1033">
        <v>1184</v>
      </c>
      <c r="F65" s="1033">
        <v>-3405</v>
      </c>
      <c r="G65" s="1033">
        <v>-2709</v>
      </c>
      <c r="H65" s="1033">
        <v>693</v>
      </c>
      <c r="I65" s="1033">
        <v>1024</v>
      </c>
      <c r="J65" s="1034">
        <v>-189</v>
      </c>
      <c r="K65" s="1301">
        <v>-1092</v>
      </c>
      <c r="L65" s="1034">
        <v>4815</v>
      </c>
      <c r="M65" s="1034">
        <v>1677</v>
      </c>
      <c r="N65" s="96">
        <v>-3178</v>
      </c>
      <c r="O65" s="97">
        <v>-627</v>
      </c>
      <c r="P65" s="1254"/>
      <c r="Q65" s="1089" t="s">
        <v>114</v>
      </c>
      <c r="R65" s="96">
        <v>737</v>
      </c>
      <c r="S65" s="97">
        <v>1242</v>
      </c>
    </row>
    <row r="66" spans="2:19" s="1041" customFormat="1" ht="21.75" customHeight="1">
      <c r="B66" s="1090" t="s">
        <v>525</v>
      </c>
      <c r="C66" s="1091" t="s">
        <v>13</v>
      </c>
      <c r="D66" s="1091" t="s">
        <v>13</v>
      </c>
      <c r="E66" s="1091" t="s">
        <v>13</v>
      </c>
      <c r="F66" s="1091" t="s">
        <v>13</v>
      </c>
      <c r="G66" s="1060">
        <v>-10993</v>
      </c>
      <c r="H66" s="1060">
        <v>554</v>
      </c>
      <c r="I66" s="1060">
        <v>-3075</v>
      </c>
      <c r="J66" s="1061">
        <v>-4380</v>
      </c>
      <c r="K66" s="1309">
        <v>-13220</v>
      </c>
      <c r="L66" s="1061">
        <v>-4741</v>
      </c>
      <c r="M66" s="1061">
        <v>19111</v>
      </c>
      <c r="N66" s="374">
        <v>23009</v>
      </c>
      <c r="O66" s="1193">
        <v>13359</v>
      </c>
      <c r="P66" s="1194"/>
      <c r="Q66" s="1291" t="s">
        <v>525</v>
      </c>
      <c r="R66" s="385">
        <v>7858</v>
      </c>
      <c r="S66" s="1297">
        <v>7379</v>
      </c>
    </row>
    <row r="67" spans="2:19" s="1041" customFormat="1" ht="18">
      <c r="B67" s="1092" t="s">
        <v>115</v>
      </c>
      <c r="C67" s="1039">
        <v>-13450</v>
      </c>
      <c r="D67" s="1039">
        <v>33980</v>
      </c>
      <c r="E67" s="1039">
        <v>41763</v>
      </c>
      <c r="F67" s="1039">
        <v>31405</v>
      </c>
      <c r="G67" s="1039">
        <v>-58065</v>
      </c>
      <c r="H67" s="1039">
        <v>-6710</v>
      </c>
      <c r="I67" s="1039">
        <v>-14295</v>
      </c>
      <c r="J67" s="1040">
        <v>-13545</v>
      </c>
      <c r="K67" s="1303">
        <v>-38831</v>
      </c>
      <c r="L67" s="1040">
        <v>17664</v>
      </c>
      <c r="M67" s="1040">
        <v>55587</v>
      </c>
      <c r="N67" s="357">
        <v>38575</v>
      </c>
      <c r="O67" s="1188">
        <v>51964</v>
      </c>
      <c r="P67" s="1198"/>
      <c r="Q67" s="1092" t="s">
        <v>115</v>
      </c>
      <c r="R67" s="1325">
        <v>30747</v>
      </c>
      <c r="S67" s="1366">
        <v>41932</v>
      </c>
    </row>
    <row r="68" spans="2:19" s="1041" customFormat="1" ht="18">
      <c r="B68" s="1092" t="s">
        <v>116</v>
      </c>
      <c r="C68" s="1039">
        <v>-15334</v>
      </c>
      <c r="D68" s="1039">
        <v>44754</v>
      </c>
      <c r="E68" s="1039">
        <v>56403</v>
      </c>
      <c r="F68" s="1039">
        <v>77268</v>
      </c>
      <c r="G68" s="1039">
        <v>-64892</v>
      </c>
      <c r="H68" s="1039">
        <v>57</v>
      </c>
      <c r="I68" s="1039">
        <v>-10368</v>
      </c>
      <c r="J68" s="1040">
        <v>-20270</v>
      </c>
      <c r="K68" s="1303">
        <v>-66934</v>
      </c>
      <c r="L68" s="1040">
        <v>33549</v>
      </c>
      <c r="M68" s="1040">
        <v>63117</v>
      </c>
      <c r="N68" s="357">
        <v>29978</v>
      </c>
      <c r="O68" s="1188">
        <v>70222</v>
      </c>
      <c r="P68" s="1199"/>
      <c r="Q68" s="1092" t="s">
        <v>116</v>
      </c>
      <c r="R68" s="1325">
        <v>38163</v>
      </c>
      <c r="S68" s="1366">
        <v>44124</v>
      </c>
    </row>
    <row r="69" spans="2:19" s="1041" customFormat="1" ht="21.75" customHeight="1">
      <c r="B69" s="1093" t="s">
        <v>117</v>
      </c>
      <c r="C69" s="1094">
        <v>-13611</v>
      </c>
      <c r="D69" s="1094">
        <v>61748</v>
      </c>
      <c r="E69" s="1094">
        <v>88487</v>
      </c>
      <c r="F69" s="1094">
        <v>114919</v>
      </c>
      <c r="G69" s="1094">
        <v>-28405</v>
      </c>
      <c r="H69" s="1094">
        <v>44133</v>
      </c>
      <c r="I69" s="1094">
        <v>51326</v>
      </c>
      <c r="J69" s="866">
        <v>54948</v>
      </c>
      <c r="K69" s="1322">
        <v>-2361</v>
      </c>
      <c r="L69" s="866">
        <v>62967</v>
      </c>
      <c r="M69" s="866">
        <v>148588</v>
      </c>
      <c r="N69" s="111">
        <v>145803</v>
      </c>
      <c r="O69" s="1202">
        <v>173283</v>
      </c>
      <c r="P69" s="1254"/>
      <c r="Q69" s="1029" t="s">
        <v>117</v>
      </c>
      <c r="R69" s="1327">
        <v>60909</v>
      </c>
      <c r="S69" s="1368">
        <v>68015</v>
      </c>
    </row>
    <row r="70" spans="2:19" s="1041" customFormat="1" ht="18">
      <c r="B70" s="1057" t="s">
        <v>118</v>
      </c>
      <c r="C70" s="1049"/>
      <c r="D70" s="1049"/>
      <c r="E70" s="1049"/>
      <c r="F70" s="1049"/>
      <c r="G70" s="1049"/>
      <c r="H70" s="1049"/>
      <c r="I70" s="1049"/>
      <c r="J70" s="1050"/>
      <c r="K70" s="1306"/>
      <c r="L70" s="1050"/>
      <c r="M70" s="1050"/>
      <c r="N70" s="107"/>
      <c r="O70" s="1191"/>
      <c r="P70" s="1194"/>
      <c r="Q70" s="1057" t="s">
        <v>118</v>
      </c>
      <c r="R70" s="385"/>
      <c r="S70" s="1297"/>
    </row>
    <row r="71" spans="2:19" s="1041" customFormat="1" ht="18">
      <c r="B71" s="1088" t="s">
        <v>191</v>
      </c>
      <c r="C71" s="1069">
        <v>-16177</v>
      </c>
      <c r="D71" s="1069">
        <v>56171</v>
      </c>
      <c r="E71" s="1069">
        <v>82221</v>
      </c>
      <c r="F71" s="1069">
        <v>107347</v>
      </c>
      <c r="G71" s="1069">
        <v>-25379</v>
      </c>
      <c r="H71" s="1069">
        <v>40289</v>
      </c>
      <c r="I71" s="1069">
        <v>47430</v>
      </c>
      <c r="J71" s="1070">
        <v>50938</v>
      </c>
      <c r="K71" s="1312">
        <v>-4220</v>
      </c>
      <c r="L71" s="1070">
        <v>59111</v>
      </c>
      <c r="M71" s="1070">
        <v>142429</v>
      </c>
      <c r="N71" s="674">
        <v>138434</v>
      </c>
      <c r="O71" s="1196">
        <v>168317</v>
      </c>
      <c r="P71" s="1198"/>
      <c r="Q71" s="1088" t="s">
        <v>191</v>
      </c>
      <c r="R71" s="1328">
        <v>58262</v>
      </c>
      <c r="S71" s="1369">
        <v>65789</v>
      </c>
    </row>
    <row r="72" spans="2:19" s="1041" customFormat="1" ht="17.25" thickBot="1">
      <c r="B72" s="1095" t="s">
        <v>119</v>
      </c>
      <c r="C72" s="1096">
        <v>2565</v>
      </c>
      <c r="D72" s="1096">
        <v>5576</v>
      </c>
      <c r="E72" s="1096">
        <v>6265</v>
      </c>
      <c r="F72" s="1096">
        <v>7571</v>
      </c>
      <c r="G72" s="1096">
        <v>-3025</v>
      </c>
      <c r="H72" s="1096">
        <v>3843</v>
      </c>
      <c r="I72" s="1096">
        <v>3896</v>
      </c>
      <c r="J72" s="1097">
        <v>4010</v>
      </c>
      <c r="K72" s="1323">
        <v>1859</v>
      </c>
      <c r="L72" s="1097">
        <v>3856</v>
      </c>
      <c r="M72" s="1097">
        <v>6159</v>
      </c>
      <c r="N72" s="1324">
        <v>7369</v>
      </c>
      <c r="O72" s="1203">
        <v>4965</v>
      </c>
      <c r="P72" s="1199"/>
      <c r="Q72" s="1256" t="s">
        <v>119</v>
      </c>
      <c r="R72" s="364">
        <v>2646</v>
      </c>
      <c r="S72" s="1187">
        <v>2226</v>
      </c>
    </row>
    <row r="73" spans="2:19" s="1041" customFormat="1" ht="19.5" thickTop="1" thickBot="1">
      <c r="B73" s="1095" t="s">
        <v>5</v>
      </c>
      <c r="C73" s="1096">
        <v>-13611</v>
      </c>
      <c r="D73" s="1096">
        <v>61748</v>
      </c>
      <c r="E73" s="1097">
        <v>88487</v>
      </c>
      <c r="F73" s="1072">
        <v>114919</v>
      </c>
      <c r="G73" s="1072">
        <v>-28405</v>
      </c>
      <c r="H73" s="1072">
        <v>44133</v>
      </c>
      <c r="I73" s="1072">
        <v>51326</v>
      </c>
      <c r="J73" s="1073">
        <v>54948</v>
      </c>
      <c r="K73" s="1313">
        <v>-2361</v>
      </c>
      <c r="L73" s="1073">
        <v>62967</v>
      </c>
      <c r="M73" s="1073">
        <v>148588</v>
      </c>
      <c r="N73" s="1320">
        <v>145803</v>
      </c>
      <c r="O73" s="1197">
        <v>173283</v>
      </c>
      <c r="P73" s="1254"/>
      <c r="Q73" s="1256" t="s">
        <v>5</v>
      </c>
      <c r="R73" s="1329">
        <v>60909</v>
      </c>
      <c r="S73" s="1370">
        <v>68015</v>
      </c>
    </row>
    <row r="74" spans="2:19" ht="17.25" thickTop="1"/>
    <row r="75" spans="2:19" ht="14.25" customHeight="1">
      <c r="B75" s="1577" t="s">
        <v>659</v>
      </c>
      <c r="C75" s="1577"/>
      <c r="D75" s="1577"/>
      <c r="E75" s="1577"/>
      <c r="F75" s="1577"/>
      <c r="G75" s="1577"/>
      <c r="H75" s="1577"/>
      <c r="I75" s="1577"/>
      <c r="J75" s="1098"/>
      <c r="K75" s="1098"/>
      <c r="L75" s="1098"/>
      <c r="M75" s="1098"/>
    </row>
    <row r="76" spans="2:19" ht="14.25" customHeight="1">
      <c r="B76" s="1577"/>
      <c r="C76" s="1577"/>
      <c r="D76" s="1577"/>
      <c r="E76" s="1577"/>
      <c r="F76" s="1577"/>
      <c r="G76" s="1577"/>
      <c r="H76" s="1577"/>
      <c r="I76" s="1577"/>
      <c r="J76" s="1098"/>
      <c r="K76" s="1098"/>
      <c r="L76" s="1098"/>
      <c r="M76" s="1098"/>
    </row>
  </sheetData>
  <mergeCells count="38">
    <mergeCell ref="O4:O5"/>
    <mergeCell ref="O54:O55"/>
    <mergeCell ref="N4:N5"/>
    <mergeCell ref="N54:N55"/>
    <mergeCell ref="M4:M5"/>
    <mergeCell ref="M54:M55"/>
    <mergeCell ref="J4:J5"/>
    <mergeCell ref="K4:K5"/>
    <mergeCell ref="L4:L5"/>
    <mergeCell ref="H54:H55"/>
    <mergeCell ref="I54:I55"/>
    <mergeCell ref="J54:J55"/>
    <mergeCell ref="K54:K55"/>
    <mergeCell ref="L54:L55"/>
    <mergeCell ref="B45:I47"/>
    <mergeCell ref="B4:B5"/>
    <mergeCell ref="C4:C5"/>
    <mergeCell ref="D4:D5"/>
    <mergeCell ref="E4:E5"/>
    <mergeCell ref="F4:F5"/>
    <mergeCell ref="G4:G5"/>
    <mergeCell ref="H4:H5"/>
    <mergeCell ref="I4:I5"/>
    <mergeCell ref="B75:I76"/>
    <mergeCell ref="B54:B55"/>
    <mergeCell ref="C54:C55"/>
    <mergeCell ref="D54:D55"/>
    <mergeCell ref="E54:E55"/>
    <mergeCell ref="F54:F55"/>
    <mergeCell ref="G54:G55"/>
    <mergeCell ref="Q4:Q5"/>
    <mergeCell ref="S4:S5"/>
    <mergeCell ref="Q54:Q55"/>
    <mergeCell ref="S54:S55"/>
    <mergeCell ref="S39:S40"/>
    <mergeCell ref="R4:R5"/>
    <mergeCell ref="R39:R40"/>
    <mergeCell ref="R54:R55"/>
  </mergeCells>
  <phoneticPr fontId="2"/>
  <printOptions horizontalCentered="1"/>
  <pageMargins left="0.39370078740157483" right="0.43307086614173229" top="0.78740157480314965" bottom="0.39370078740157483" header="0.27559055118110237" footer="0.35433070866141736"/>
  <pageSetup paperSize="8"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V44"/>
  <sheetViews>
    <sheetView showGridLines="0" view="pageBreakPreview" zoomScale="25" zoomScaleNormal="70" zoomScaleSheetLayoutView="25" workbookViewId="0"/>
  </sheetViews>
  <sheetFormatPr defaultColWidth="9" defaultRowHeight="20.25"/>
  <cols>
    <col min="1" max="1" width="3.625" style="26" customWidth="1"/>
    <col min="2" max="2" width="49.125" style="601" customWidth="1"/>
    <col min="3" max="18" width="19.125" style="589" customWidth="1"/>
    <col min="19" max="19" width="19.125" style="431" customWidth="1"/>
    <col min="20" max="34" width="19.125" style="99" customWidth="1"/>
    <col min="35" max="43" width="19.125" style="434" customWidth="1"/>
    <col min="44" max="74" width="9" style="434"/>
    <col min="75" max="16384" width="9" style="26"/>
  </cols>
  <sheetData>
    <row r="1" spans="1:74" ht="38.25" customHeight="1">
      <c r="A1" s="428" t="s">
        <v>356</v>
      </c>
      <c r="B1" s="429"/>
      <c r="C1" s="430"/>
      <c r="D1" s="430"/>
      <c r="E1" s="430"/>
      <c r="F1" s="430"/>
      <c r="G1" s="430"/>
      <c r="H1" s="430"/>
      <c r="I1" s="430"/>
      <c r="J1" s="430"/>
      <c r="K1" s="430"/>
      <c r="L1" s="430"/>
      <c r="M1" s="430"/>
      <c r="N1" s="430"/>
      <c r="O1" s="430"/>
      <c r="P1" s="430"/>
      <c r="Q1" s="430"/>
      <c r="R1" s="430"/>
      <c r="U1" s="432"/>
      <c r="W1" s="432"/>
      <c r="X1" s="100"/>
      <c r="Z1" s="433"/>
      <c r="AB1" s="433"/>
      <c r="AH1" s="100"/>
      <c r="AI1" s="100"/>
      <c r="AJ1" s="100"/>
      <c r="AK1" s="100"/>
      <c r="AL1" s="100"/>
      <c r="AO1" s="322"/>
      <c r="AP1" s="322" t="s">
        <v>328</v>
      </c>
      <c r="AQ1" s="26"/>
    </row>
    <row r="2" spans="1:74" s="435" customFormat="1" ht="50.25" customHeight="1">
      <c r="B2" s="436"/>
      <c r="C2" s="1594" t="s">
        <v>240</v>
      </c>
      <c r="D2" s="1594"/>
      <c r="E2" s="1594"/>
      <c r="F2" s="1594"/>
      <c r="G2" s="1595" t="s">
        <v>241</v>
      </c>
      <c r="H2" s="1594"/>
      <c r="I2" s="1594"/>
      <c r="J2" s="1596"/>
      <c r="K2" s="1595" t="s">
        <v>242</v>
      </c>
      <c r="L2" s="1594"/>
      <c r="M2" s="1594"/>
      <c r="N2" s="1596"/>
      <c r="O2" s="1595" t="s">
        <v>243</v>
      </c>
      <c r="P2" s="1594"/>
      <c r="Q2" s="1594"/>
      <c r="R2" s="1596"/>
      <c r="S2" s="1595" t="s">
        <v>244</v>
      </c>
      <c r="T2" s="1594"/>
      <c r="U2" s="1594"/>
      <c r="V2" s="1596"/>
      <c r="W2" s="1595" t="s">
        <v>245</v>
      </c>
      <c r="X2" s="1594"/>
      <c r="Y2" s="1594"/>
      <c r="Z2" s="1596"/>
      <c r="AA2" s="1588" t="s">
        <v>246</v>
      </c>
      <c r="AB2" s="1589"/>
      <c r="AC2" s="1589"/>
      <c r="AD2" s="1590"/>
      <c r="AE2" s="1591" t="s">
        <v>247</v>
      </c>
      <c r="AF2" s="1591"/>
      <c r="AG2" s="1591"/>
      <c r="AH2" s="1592"/>
      <c r="AI2" s="1588" t="s">
        <v>248</v>
      </c>
      <c r="AJ2" s="1589"/>
      <c r="AK2" s="1589"/>
      <c r="AL2" s="1590"/>
      <c r="AM2" s="1588" t="s">
        <v>249</v>
      </c>
      <c r="AN2" s="1589"/>
      <c r="AO2" s="1589"/>
      <c r="AP2" s="1593"/>
      <c r="AQ2" s="442"/>
      <c r="AR2" s="442"/>
      <c r="AS2" s="442"/>
      <c r="AT2" s="442"/>
      <c r="AU2" s="442"/>
      <c r="AV2" s="442"/>
      <c r="AW2" s="442"/>
      <c r="AX2" s="442"/>
      <c r="AY2" s="442"/>
      <c r="AZ2" s="442"/>
      <c r="BA2" s="442"/>
      <c r="BB2" s="442"/>
      <c r="BC2" s="442"/>
      <c r="BD2" s="442"/>
      <c r="BE2" s="442"/>
      <c r="BF2" s="442"/>
      <c r="BG2" s="442"/>
      <c r="BH2" s="442"/>
      <c r="BI2" s="442"/>
      <c r="BJ2" s="442"/>
      <c r="BK2" s="442"/>
      <c r="BL2" s="442"/>
      <c r="BM2" s="442"/>
      <c r="BN2" s="442"/>
      <c r="BO2" s="442"/>
      <c r="BP2" s="442"/>
      <c r="BQ2" s="442"/>
      <c r="BR2" s="442"/>
    </row>
    <row r="3" spans="1:74" s="443" customFormat="1" ht="50.25" customHeight="1">
      <c r="B3" s="444"/>
      <c r="C3" s="445" t="s">
        <v>329</v>
      </c>
      <c r="D3" s="446" t="s">
        <v>330</v>
      </c>
      <c r="E3" s="446" t="s">
        <v>331</v>
      </c>
      <c r="F3" s="437" t="s">
        <v>332</v>
      </c>
      <c r="G3" s="445" t="s">
        <v>329</v>
      </c>
      <c r="H3" s="446" t="s">
        <v>330</v>
      </c>
      <c r="I3" s="446" t="s">
        <v>331</v>
      </c>
      <c r="J3" s="438" t="s">
        <v>332</v>
      </c>
      <c r="K3" s="445" t="s">
        <v>329</v>
      </c>
      <c r="L3" s="446" t="s">
        <v>330</v>
      </c>
      <c r="M3" s="446" t="s">
        <v>331</v>
      </c>
      <c r="N3" s="438" t="s">
        <v>332</v>
      </c>
      <c r="O3" s="445" t="s">
        <v>329</v>
      </c>
      <c r="P3" s="446" t="s">
        <v>330</v>
      </c>
      <c r="Q3" s="446" t="s">
        <v>331</v>
      </c>
      <c r="R3" s="437" t="s">
        <v>332</v>
      </c>
      <c r="S3" s="445" t="s">
        <v>329</v>
      </c>
      <c r="T3" s="446" t="s">
        <v>330</v>
      </c>
      <c r="U3" s="446" t="s">
        <v>331</v>
      </c>
      <c r="V3" s="447" t="s">
        <v>332</v>
      </c>
      <c r="W3" s="445" t="s">
        <v>329</v>
      </c>
      <c r="X3" s="446" t="s">
        <v>330</v>
      </c>
      <c r="Y3" s="446" t="s">
        <v>331</v>
      </c>
      <c r="Z3" s="447" t="s">
        <v>332</v>
      </c>
      <c r="AA3" s="448" t="s">
        <v>329</v>
      </c>
      <c r="AB3" s="449" t="s">
        <v>330</v>
      </c>
      <c r="AC3" s="450" t="s">
        <v>331</v>
      </c>
      <c r="AD3" s="441" t="s">
        <v>332</v>
      </c>
      <c r="AE3" s="439" t="s">
        <v>329</v>
      </c>
      <c r="AF3" s="450" t="s">
        <v>330</v>
      </c>
      <c r="AG3" s="450" t="s">
        <v>331</v>
      </c>
      <c r="AH3" s="441" t="s">
        <v>332</v>
      </c>
      <c r="AI3" s="448" t="s">
        <v>329</v>
      </c>
      <c r="AJ3" s="440" t="s">
        <v>330</v>
      </c>
      <c r="AK3" s="449" t="s">
        <v>331</v>
      </c>
      <c r="AL3" s="451" t="s">
        <v>332</v>
      </c>
      <c r="AM3" s="448" t="s">
        <v>329</v>
      </c>
      <c r="AN3" s="440" t="s">
        <v>330</v>
      </c>
      <c r="AO3" s="449" t="s">
        <v>331</v>
      </c>
      <c r="AP3" s="451" t="s">
        <v>332</v>
      </c>
      <c r="AQ3" s="452"/>
      <c r="AR3" s="452"/>
      <c r="AS3" s="452"/>
      <c r="AT3" s="452"/>
      <c r="AU3" s="452"/>
      <c r="AV3" s="452"/>
      <c r="AW3" s="452"/>
      <c r="AX3" s="452"/>
      <c r="AY3" s="452"/>
      <c r="AZ3" s="452"/>
      <c r="BA3" s="452"/>
      <c r="BB3" s="452"/>
      <c r="BC3" s="452"/>
      <c r="BD3" s="452"/>
      <c r="BE3" s="452"/>
      <c r="BF3" s="452"/>
      <c r="BG3" s="452"/>
      <c r="BH3" s="452"/>
      <c r="BI3" s="452"/>
      <c r="BJ3" s="452"/>
      <c r="BK3" s="452"/>
      <c r="BL3" s="452"/>
      <c r="BM3" s="452"/>
      <c r="BN3" s="452"/>
      <c r="BO3" s="452"/>
      <c r="BP3" s="452"/>
      <c r="BQ3" s="452"/>
      <c r="BR3" s="452"/>
    </row>
    <row r="4" spans="1:74" s="60" customFormat="1" ht="39" customHeight="1">
      <c r="B4" s="453" t="s">
        <v>333</v>
      </c>
      <c r="C4" s="454">
        <v>1523136</v>
      </c>
      <c r="D4" s="455">
        <v>1498906</v>
      </c>
      <c r="E4" s="455">
        <v>1387973</v>
      </c>
      <c r="F4" s="454">
        <v>1451722</v>
      </c>
      <c r="G4" s="456">
        <v>1214045</v>
      </c>
      <c r="H4" s="455">
        <v>1040170</v>
      </c>
      <c r="I4" s="455">
        <v>1154347</v>
      </c>
      <c r="J4" s="457">
        <v>1267341</v>
      </c>
      <c r="K4" s="456">
        <v>1130731</v>
      </c>
      <c r="L4" s="455">
        <f>2354027-K4</f>
        <v>1223296</v>
      </c>
      <c r="M4" s="455">
        <v>1332649</v>
      </c>
      <c r="N4" s="457">
        <v>1285383</v>
      </c>
      <c r="O4" s="458">
        <v>1227634</v>
      </c>
      <c r="P4" s="455">
        <v>1301610</v>
      </c>
      <c r="Q4" s="455">
        <v>1325425</v>
      </c>
      <c r="R4" s="454">
        <v>1363484</v>
      </c>
      <c r="S4" s="456">
        <v>1377294</v>
      </c>
      <c r="T4" s="455">
        <v>1425162</v>
      </c>
      <c r="U4" s="455">
        <v>1438351</v>
      </c>
      <c r="V4" s="457">
        <v>1530221</v>
      </c>
      <c r="W4" s="456">
        <v>1407178</v>
      </c>
      <c r="X4" s="455">
        <v>1497931</v>
      </c>
      <c r="Y4" s="455">
        <v>1305129</v>
      </c>
      <c r="Z4" s="457">
        <v>955944</v>
      </c>
      <c r="AA4" s="458">
        <v>897121</v>
      </c>
      <c r="AB4" s="459">
        <v>989277</v>
      </c>
      <c r="AC4" s="455">
        <v>982619</v>
      </c>
      <c r="AD4" s="457">
        <v>975401</v>
      </c>
      <c r="AE4" s="456">
        <v>958289</v>
      </c>
      <c r="AF4" s="455">
        <v>1006889</v>
      </c>
      <c r="AG4" s="455">
        <v>993726</v>
      </c>
      <c r="AH4" s="457">
        <v>1055735</v>
      </c>
      <c r="AI4" s="458">
        <v>1109645</v>
      </c>
      <c r="AJ4" s="454">
        <v>1086059</v>
      </c>
      <c r="AK4" s="459">
        <v>1104873</v>
      </c>
      <c r="AL4" s="460">
        <v>1193660</v>
      </c>
      <c r="AM4" s="458">
        <v>1001595</v>
      </c>
      <c r="AN4" s="454">
        <v>950975</v>
      </c>
      <c r="AO4" s="459">
        <v>995574</v>
      </c>
      <c r="AP4" s="460">
        <v>1007763</v>
      </c>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row>
    <row r="5" spans="1:74" s="13" customFormat="1" ht="39" customHeight="1">
      <c r="B5" s="453" t="s">
        <v>334</v>
      </c>
      <c r="C5" s="461">
        <v>-1464505</v>
      </c>
      <c r="D5" s="455">
        <v>-1435213</v>
      </c>
      <c r="E5" s="462">
        <v>-1325579</v>
      </c>
      <c r="F5" s="454">
        <v>-1387417</v>
      </c>
      <c r="G5" s="463">
        <v>-1155248</v>
      </c>
      <c r="H5" s="455">
        <v>-979250</v>
      </c>
      <c r="I5" s="462">
        <v>-1095042</v>
      </c>
      <c r="J5" s="457">
        <v>-1202116</v>
      </c>
      <c r="K5" s="463">
        <v>-1075086</v>
      </c>
      <c r="L5" s="462">
        <f>-2235356-K5</f>
        <v>-1160270</v>
      </c>
      <c r="M5" s="462">
        <v>-1270556</v>
      </c>
      <c r="N5" s="464">
        <v>-1223980</v>
      </c>
      <c r="O5" s="465">
        <v>-1168993</v>
      </c>
      <c r="P5" s="462">
        <v>-1237665</v>
      </c>
      <c r="Q5" s="462">
        <v>-1262800</v>
      </c>
      <c r="R5" s="461">
        <v>-1294228</v>
      </c>
      <c r="S5" s="463">
        <v>-1312108</v>
      </c>
      <c r="T5" s="462">
        <v>-1356029</v>
      </c>
      <c r="U5" s="462">
        <v>-1371554</v>
      </c>
      <c r="V5" s="464">
        <v>-1453605</v>
      </c>
      <c r="W5" s="463">
        <v>-1338711</v>
      </c>
      <c r="X5" s="462">
        <v>-1422736</v>
      </c>
      <c r="Y5" s="462">
        <v>-1244990</v>
      </c>
      <c r="Z5" s="464">
        <v>-924127</v>
      </c>
      <c r="AA5" s="465">
        <v>-859540</v>
      </c>
      <c r="AB5" s="466">
        <v>-941747</v>
      </c>
      <c r="AC5" s="462">
        <v>-938567</v>
      </c>
      <c r="AD5" s="464">
        <v>-926361</v>
      </c>
      <c r="AE5" s="463">
        <v>-913520</v>
      </c>
      <c r="AF5" s="462">
        <v>-957988</v>
      </c>
      <c r="AG5" s="462">
        <v>-944853</v>
      </c>
      <c r="AH5" s="464">
        <v>-1005553</v>
      </c>
      <c r="AI5" s="465">
        <v>-1058994</v>
      </c>
      <c r="AJ5" s="461">
        <v>-1034501</v>
      </c>
      <c r="AK5" s="466">
        <v>-1050380</v>
      </c>
      <c r="AL5" s="467">
        <v>-1118796</v>
      </c>
      <c r="AM5" s="465">
        <v>-954277</v>
      </c>
      <c r="AN5" s="461">
        <v>-903459</v>
      </c>
      <c r="AO5" s="466">
        <v>-949331</v>
      </c>
      <c r="AP5" s="467">
        <v>-956775</v>
      </c>
    </row>
    <row r="6" spans="1:74" s="60" customFormat="1" ht="39" customHeight="1">
      <c r="B6" s="453" t="s">
        <v>252</v>
      </c>
      <c r="C6" s="461">
        <v>58631</v>
      </c>
      <c r="D6" s="455">
        <v>63692</v>
      </c>
      <c r="E6" s="462">
        <v>62394</v>
      </c>
      <c r="F6" s="454">
        <v>64305</v>
      </c>
      <c r="G6" s="463">
        <v>58797</v>
      </c>
      <c r="H6" s="455">
        <v>60920</v>
      </c>
      <c r="I6" s="462">
        <v>59305</v>
      </c>
      <c r="J6" s="457">
        <v>65225</v>
      </c>
      <c r="K6" s="463">
        <v>55645</v>
      </c>
      <c r="L6" s="462">
        <f>118670-K6</f>
        <v>63025</v>
      </c>
      <c r="M6" s="462">
        <v>62092</v>
      </c>
      <c r="N6" s="464">
        <v>61404</v>
      </c>
      <c r="O6" s="465">
        <v>58641</v>
      </c>
      <c r="P6" s="462">
        <v>63944</v>
      </c>
      <c r="Q6" s="462">
        <v>62624</v>
      </c>
      <c r="R6" s="461">
        <v>69257</v>
      </c>
      <c r="S6" s="463">
        <v>65186</v>
      </c>
      <c r="T6" s="462">
        <v>69132</v>
      </c>
      <c r="U6" s="462">
        <v>66797</v>
      </c>
      <c r="V6" s="464">
        <v>76617</v>
      </c>
      <c r="W6" s="463">
        <v>68466</v>
      </c>
      <c r="X6" s="462">
        <v>75194</v>
      </c>
      <c r="Y6" s="462">
        <v>60138</v>
      </c>
      <c r="Z6" s="464">
        <v>31820</v>
      </c>
      <c r="AA6" s="465">
        <v>37580</v>
      </c>
      <c r="AB6" s="466">
        <v>47529</v>
      </c>
      <c r="AC6" s="462">
        <v>44051</v>
      </c>
      <c r="AD6" s="464">
        <v>49043</v>
      </c>
      <c r="AE6" s="463">
        <v>44769</v>
      </c>
      <c r="AF6" s="462">
        <v>48900</v>
      </c>
      <c r="AG6" s="462">
        <v>48873</v>
      </c>
      <c r="AH6" s="464">
        <v>50183</v>
      </c>
      <c r="AI6" s="465">
        <v>50651</v>
      </c>
      <c r="AJ6" s="461">
        <v>51557</v>
      </c>
      <c r="AK6" s="466">
        <v>54494</v>
      </c>
      <c r="AL6" s="467">
        <v>74864</v>
      </c>
      <c r="AM6" s="465">
        <v>47317</v>
      </c>
      <c r="AN6" s="461">
        <v>47517</v>
      </c>
      <c r="AO6" s="466">
        <v>46243</v>
      </c>
      <c r="AP6" s="467">
        <v>50987</v>
      </c>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row>
    <row r="7" spans="1:74" s="60" customFormat="1" ht="39" customHeight="1">
      <c r="B7" s="468" t="s">
        <v>335</v>
      </c>
      <c r="C7" s="469">
        <v>-47970</v>
      </c>
      <c r="D7" s="470">
        <v>-47747</v>
      </c>
      <c r="E7" s="471">
        <v>-43839</v>
      </c>
      <c r="F7" s="472">
        <v>-49518</v>
      </c>
      <c r="G7" s="473">
        <v>-43495</v>
      </c>
      <c r="H7" s="470">
        <v>-43288</v>
      </c>
      <c r="I7" s="471">
        <v>-42252</v>
      </c>
      <c r="J7" s="474">
        <v>-49690</v>
      </c>
      <c r="K7" s="473">
        <v>-39937</v>
      </c>
      <c r="L7" s="471">
        <f>-80771-K7</f>
        <v>-40834</v>
      </c>
      <c r="M7" s="471">
        <v>-40633</v>
      </c>
      <c r="N7" s="475">
        <v>-44560</v>
      </c>
      <c r="O7" s="476">
        <v>-40875</v>
      </c>
      <c r="P7" s="471">
        <v>-42389</v>
      </c>
      <c r="Q7" s="471">
        <v>-42282</v>
      </c>
      <c r="R7" s="469">
        <v>-50987</v>
      </c>
      <c r="S7" s="473">
        <v>-43311</v>
      </c>
      <c r="T7" s="471">
        <v>-45306</v>
      </c>
      <c r="U7" s="471">
        <v>-44323</v>
      </c>
      <c r="V7" s="475">
        <v>-52428</v>
      </c>
      <c r="W7" s="473">
        <v>-44916</v>
      </c>
      <c r="X7" s="471">
        <v>-48743</v>
      </c>
      <c r="Y7" s="471">
        <v>-45260</v>
      </c>
      <c r="Z7" s="475">
        <v>-44692</v>
      </c>
      <c r="AA7" s="476">
        <v>-40488</v>
      </c>
      <c r="AB7" s="477">
        <v>-39221</v>
      </c>
      <c r="AC7" s="471">
        <v>-38577</v>
      </c>
      <c r="AD7" s="475">
        <v>-43788</v>
      </c>
      <c r="AE7" s="473">
        <v>-38149</v>
      </c>
      <c r="AF7" s="471">
        <v>-38141</v>
      </c>
      <c r="AG7" s="471">
        <v>-38283</v>
      </c>
      <c r="AH7" s="475">
        <v>-40632</v>
      </c>
      <c r="AI7" s="476">
        <v>-39634</v>
      </c>
      <c r="AJ7" s="469">
        <v>-39850</v>
      </c>
      <c r="AK7" s="477">
        <v>-38613</v>
      </c>
      <c r="AL7" s="478">
        <v>-48947</v>
      </c>
      <c r="AM7" s="476">
        <v>-39514</v>
      </c>
      <c r="AN7" s="469">
        <v>-38508</v>
      </c>
      <c r="AO7" s="477">
        <v>-39344</v>
      </c>
      <c r="AP7" s="478">
        <v>-41393</v>
      </c>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row>
    <row r="8" spans="1:74" s="60" customFormat="1" ht="39" customHeight="1">
      <c r="B8" s="453" t="s">
        <v>254</v>
      </c>
      <c r="C8" s="461">
        <v>10660</v>
      </c>
      <c r="D8" s="455">
        <v>15946</v>
      </c>
      <c r="E8" s="462">
        <v>18554</v>
      </c>
      <c r="F8" s="454">
        <v>14788</v>
      </c>
      <c r="G8" s="463">
        <v>15301</v>
      </c>
      <c r="H8" s="455">
        <v>17633</v>
      </c>
      <c r="I8" s="462">
        <v>17052</v>
      </c>
      <c r="J8" s="467">
        <v>15535</v>
      </c>
      <c r="K8" s="463">
        <v>15707</v>
      </c>
      <c r="L8" s="462">
        <f>37899-K8</f>
        <v>22192</v>
      </c>
      <c r="M8" s="462">
        <v>21458</v>
      </c>
      <c r="N8" s="464">
        <v>16845</v>
      </c>
      <c r="O8" s="465">
        <v>17765</v>
      </c>
      <c r="P8" s="462">
        <v>21556</v>
      </c>
      <c r="Q8" s="462">
        <v>20342</v>
      </c>
      <c r="R8" s="461">
        <v>18269</v>
      </c>
      <c r="S8" s="463">
        <v>21874</v>
      </c>
      <c r="T8" s="462">
        <v>23827</v>
      </c>
      <c r="U8" s="462">
        <v>22473</v>
      </c>
      <c r="V8" s="464">
        <v>24189</v>
      </c>
      <c r="W8" s="463">
        <v>23550</v>
      </c>
      <c r="X8" s="462">
        <v>26451</v>
      </c>
      <c r="Y8" s="462">
        <v>14877</v>
      </c>
      <c r="Z8" s="464">
        <v>-12872</v>
      </c>
      <c r="AA8" s="465">
        <v>-2907</v>
      </c>
      <c r="AB8" s="466">
        <v>8308</v>
      </c>
      <c r="AC8" s="462">
        <v>5474</v>
      </c>
      <c r="AD8" s="464">
        <v>5253</v>
      </c>
      <c r="AE8" s="463">
        <v>6619</v>
      </c>
      <c r="AF8" s="462">
        <v>10759</v>
      </c>
      <c r="AG8" s="462">
        <v>10589</v>
      </c>
      <c r="AH8" s="464">
        <v>9552</v>
      </c>
      <c r="AI8" s="465">
        <v>11016</v>
      </c>
      <c r="AJ8" s="461">
        <v>11707</v>
      </c>
      <c r="AK8" s="466">
        <v>15882</v>
      </c>
      <c r="AL8" s="467">
        <v>25917</v>
      </c>
      <c r="AM8" s="465">
        <v>7803</v>
      </c>
      <c r="AN8" s="461">
        <v>9009</v>
      </c>
      <c r="AO8" s="466">
        <v>6898</v>
      </c>
      <c r="AP8" s="467">
        <v>9595</v>
      </c>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row>
    <row r="9" spans="1:74" s="13" customFormat="1" ht="39" customHeight="1">
      <c r="B9" s="479" t="s">
        <v>336</v>
      </c>
      <c r="C9" s="480">
        <v>12671</v>
      </c>
      <c r="D9" s="455">
        <v>15474</v>
      </c>
      <c r="E9" s="481">
        <v>11574</v>
      </c>
      <c r="F9" s="454">
        <v>18550</v>
      </c>
      <c r="G9" s="482">
        <v>13728</v>
      </c>
      <c r="H9" s="455">
        <v>9951</v>
      </c>
      <c r="I9" s="481">
        <v>11822</v>
      </c>
      <c r="J9" s="483">
        <v>16147</v>
      </c>
      <c r="K9" s="482">
        <v>18715</v>
      </c>
      <c r="L9" s="481">
        <f>34485-K9</f>
        <v>15770</v>
      </c>
      <c r="M9" s="481">
        <v>11863</v>
      </c>
      <c r="N9" s="483">
        <v>13370</v>
      </c>
      <c r="O9" s="484">
        <v>17301</v>
      </c>
      <c r="P9" s="481">
        <v>15099</v>
      </c>
      <c r="Q9" s="481">
        <v>12479</v>
      </c>
      <c r="R9" s="480">
        <v>17151</v>
      </c>
      <c r="S9" s="482">
        <v>17719</v>
      </c>
      <c r="T9" s="481">
        <v>15327</v>
      </c>
      <c r="U9" s="481">
        <v>12481</v>
      </c>
      <c r="V9" s="483">
        <v>15568</v>
      </c>
      <c r="W9" s="482">
        <v>15321</v>
      </c>
      <c r="X9" s="481">
        <v>12747</v>
      </c>
      <c r="Y9" s="481">
        <v>6168</v>
      </c>
      <c r="Z9" s="483">
        <v>5117</v>
      </c>
      <c r="AA9" s="484">
        <v>8476</v>
      </c>
      <c r="AB9" s="485">
        <v>10305</v>
      </c>
      <c r="AC9" s="481">
        <v>9089</v>
      </c>
      <c r="AD9" s="483">
        <v>9375</v>
      </c>
      <c r="AE9" s="482">
        <v>14841</v>
      </c>
      <c r="AF9" s="481">
        <v>10127</v>
      </c>
      <c r="AG9" s="481">
        <v>8749</v>
      </c>
      <c r="AH9" s="483">
        <v>10256</v>
      </c>
      <c r="AI9" s="484">
        <v>9668</v>
      </c>
      <c r="AJ9" s="480">
        <v>11661</v>
      </c>
      <c r="AK9" s="485">
        <v>4618</v>
      </c>
      <c r="AL9" s="486">
        <v>11195</v>
      </c>
      <c r="AM9" s="484">
        <v>7324</v>
      </c>
      <c r="AN9" s="480">
        <v>6961</v>
      </c>
      <c r="AO9" s="485">
        <v>8756</v>
      </c>
      <c r="AP9" s="486">
        <v>16911</v>
      </c>
    </row>
    <row r="10" spans="1:74" ht="39" customHeight="1">
      <c r="B10" s="487" t="s">
        <v>337</v>
      </c>
      <c r="C10" s="488">
        <v>6772</v>
      </c>
      <c r="D10" s="489">
        <v>6080</v>
      </c>
      <c r="E10" s="490">
        <v>5112</v>
      </c>
      <c r="F10" s="491">
        <v>6608</v>
      </c>
      <c r="G10" s="492">
        <v>4228</v>
      </c>
      <c r="H10" s="489">
        <v>4953</v>
      </c>
      <c r="I10" s="490">
        <v>3586</v>
      </c>
      <c r="J10" s="493">
        <v>5664</v>
      </c>
      <c r="K10" s="492">
        <v>3308</v>
      </c>
      <c r="L10" s="490">
        <f>6305-K10</f>
        <v>2997</v>
      </c>
      <c r="M10" s="490">
        <v>3229</v>
      </c>
      <c r="N10" s="493">
        <v>3679</v>
      </c>
      <c r="O10" s="494">
        <v>3243</v>
      </c>
      <c r="P10" s="490">
        <v>4064</v>
      </c>
      <c r="Q10" s="490">
        <v>3478</v>
      </c>
      <c r="R10" s="488">
        <v>4210</v>
      </c>
      <c r="S10" s="492">
        <v>3856</v>
      </c>
      <c r="T10" s="490">
        <v>3447</v>
      </c>
      <c r="U10" s="490">
        <v>2933</v>
      </c>
      <c r="V10" s="493">
        <v>3479</v>
      </c>
      <c r="W10" s="492">
        <v>3035</v>
      </c>
      <c r="X10" s="490">
        <v>2695</v>
      </c>
      <c r="Y10" s="490">
        <v>2103</v>
      </c>
      <c r="Z10" s="493">
        <v>1764</v>
      </c>
      <c r="AA10" s="494">
        <v>1475</v>
      </c>
      <c r="AB10" s="495">
        <v>1171</v>
      </c>
      <c r="AC10" s="490">
        <v>843</v>
      </c>
      <c r="AD10" s="493">
        <v>1143</v>
      </c>
      <c r="AE10" s="492">
        <v>999</v>
      </c>
      <c r="AF10" s="490">
        <v>1010</v>
      </c>
      <c r="AG10" s="490">
        <v>1279</v>
      </c>
      <c r="AH10" s="493">
        <v>1020</v>
      </c>
      <c r="AI10" s="494">
        <v>1089</v>
      </c>
      <c r="AJ10" s="488">
        <v>1230</v>
      </c>
      <c r="AK10" s="495">
        <v>1288</v>
      </c>
      <c r="AL10" s="496">
        <v>2387</v>
      </c>
      <c r="AM10" s="494">
        <v>1230</v>
      </c>
      <c r="AN10" s="488">
        <v>1298</v>
      </c>
      <c r="AO10" s="495">
        <v>1201</v>
      </c>
      <c r="AP10" s="496">
        <v>1195</v>
      </c>
      <c r="BS10" s="26"/>
      <c r="BT10" s="26"/>
      <c r="BU10" s="26"/>
      <c r="BV10" s="26"/>
    </row>
    <row r="11" spans="1:74" s="60" customFormat="1" ht="39" customHeight="1">
      <c r="B11" s="497" t="s">
        <v>338</v>
      </c>
      <c r="C11" s="498">
        <v>1224</v>
      </c>
      <c r="D11" s="499">
        <v>823</v>
      </c>
      <c r="E11" s="500">
        <v>996</v>
      </c>
      <c r="F11" s="501">
        <v>1500</v>
      </c>
      <c r="G11" s="502">
        <v>1303</v>
      </c>
      <c r="H11" s="499">
        <v>176</v>
      </c>
      <c r="I11" s="500">
        <v>815</v>
      </c>
      <c r="J11" s="501">
        <v>1359</v>
      </c>
      <c r="K11" s="502">
        <v>3048</v>
      </c>
      <c r="L11" s="500">
        <f>4427-K11</f>
        <v>1379</v>
      </c>
      <c r="M11" s="500">
        <v>857</v>
      </c>
      <c r="N11" s="503">
        <v>1532</v>
      </c>
      <c r="O11" s="504">
        <v>2208</v>
      </c>
      <c r="P11" s="500">
        <v>1305</v>
      </c>
      <c r="Q11" s="500">
        <v>956</v>
      </c>
      <c r="R11" s="498">
        <v>1583</v>
      </c>
      <c r="S11" s="502">
        <v>1740</v>
      </c>
      <c r="T11" s="500">
        <v>707</v>
      </c>
      <c r="U11" s="500">
        <v>1393</v>
      </c>
      <c r="V11" s="503">
        <v>1164</v>
      </c>
      <c r="W11" s="502">
        <v>2250</v>
      </c>
      <c r="X11" s="500">
        <v>1971</v>
      </c>
      <c r="Y11" s="500">
        <v>986</v>
      </c>
      <c r="Z11" s="503">
        <v>3142</v>
      </c>
      <c r="AA11" s="504">
        <v>2031</v>
      </c>
      <c r="AB11" s="505">
        <v>1268</v>
      </c>
      <c r="AC11" s="500">
        <v>598</v>
      </c>
      <c r="AD11" s="503">
        <v>1143</v>
      </c>
      <c r="AE11" s="502">
        <v>1307</v>
      </c>
      <c r="AF11" s="500">
        <v>245</v>
      </c>
      <c r="AG11" s="500">
        <v>775</v>
      </c>
      <c r="AH11" s="503">
        <v>1754</v>
      </c>
      <c r="AI11" s="504">
        <v>1438</v>
      </c>
      <c r="AJ11" s="498">
        <v>291</v>
      </c>
      <c r="AK11" s="505">
        <v>860</v>
      </c>
      <c r="AL11" s="501">
        <v>2389</v>
      </c>
      <c r="AM11" s="504">
        <v>1312</v>
      </c>
      <c r="AN11" s="498">
        <v>355</v>
      </c>
      <c r="AO11" s="505">
        <v>534</v>
      </c>
      <c r="AP11" s="501">
        <v>386</v>
      </c>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row>
    <row r="12" spans="1:74" s="60" customFormat="1" ht="39" customHeight="1">
      <c r="B12" s="497" t="s">
        <v>339</v>
      </c>
      <c r="C12" s="498">
        <v>617</v>
      </c>
      <c r="D12" s="499">
        <v>1249</v>
      </c>
      <c r="E12" s="500">
        <v>1914</v>
      </c>
      <c r="F12" s="501">
        <v>2149</v>
      </c>
      <c r="G12" s="502">
        <v>4167</v>
      </c>
      <c r="H12" s="499">
        <v>1916</v>
      </c>
      <c r="I12" s="500">
        <v>3458</v>
      </c>
      <c r="J12" s="501">
        <v>1200</v>
      </c>
      <c r="K12" s="502">
        <v>6138</v>
      </c>
      <c r="L12" s="500">
        <f>11911-K12</f>
        <v>5773</v>
      </c>
      <c r="M12" s="500">
        <v>4883</v>
      </c>
      <c r="N12" s="503">
        <v>2355</v>
      </c>
      <c r="O12" s="504">
        <v>6463</v>
      </c>
      <c r="P12" s="500">
        <v>5139</v>
      </c>
      <c r="Q12" s="500">
        <v>6113</v>
      </c>
      <c r="R12" s="498">
        <v>6037</v>
      </c>
      <c r="S12" s="502">
        <v>7793</v>
      </c>
      <c r="T12" s="500">
        <v>8793</v>
      </c>
      <c r="U12" s="500">
        <v>6940</v>
      </c>
      <c r="V12" s="503">
        <v>5385</v>
      </c>
      <c r="W12" s="502">
        <v>6678</v>
      </c>
      <c r="X12" s="500">
        <v>5149</v>
      </c>
      <c r="Y12" s="500" t="s">
        <v>25</v>
      </c>
      <c r="Z12" s="503" t="s">
        <v>25</v>
      </c>
      <c r="AA12" s="504">
        <v>528</v>
      </c>
      <c r="AB12" s="505">
        <v>1922</v>
      </c>
      <c r="AC12" s="500">
        <v>3992</v>
      </c>
      <c r="AD12" s="503">
        <v>2737</v>
      </c>
      <c r="AE12" s="502">
        <v>8272</v>
      </c>
      <c r="AF12" s="500">
        <v>2901</v>
      </c>
      <c r="AG12" s="500">
        <v>2961</v>
      </c>
      <c r="AH12" s="503">
        <v>5163</v>
      </c>
      <c r="AI12" s="504">
        <v>4103</v>
      </c>
      <c r="AJ12" s="498">
        <v>4015</v>
      </c>
      <c r="AK12" s="505">
        <v>1974</v>
      </c>
      <c r="AL12" s="501">
        <v>2474</v>
      </c>
      <c r="AM12" s="504">
        <v>1728</v>
      </c>
      <c r="AN12" s="498">
        <v>2533</v>
      </c>
      <c r="AO12" s="505">
        <v>758</v>
      </c>
      <c r="AP12" s="501">
        <v>10569</v>
      </c>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row>
    <row r="13" spans="1:74" ht="39" customHeight="1">
      <c r="B13" s="497" t="s">
        <v>340</v>
      </c>
      <c r="C13" s="502" t="s">
        <v>259</v>
      </c>
      <c r="D13" s="500" t="s">
        <v>259</v>
      </c>
      <c r="E13" s="500" t="s">
        <v>259</v>
      </c>
      <c r="F13" s="501">
        <v>6231</v>
      </c>
      <c r="G13" s="502">
        <v>863</v>
      </c>
      <c r="H13" s="500" t="s">
        <v>259</v>
      </c>
      <c r="I13" s="500" t="s">
        <v>259</v>
      </c>
      <c r="J13" s="501">
        <v>1519</v>
      </c>
      <c r="K13" s="502">
        <v>1682</v>
      </c>
      <c r="L13" s="500" t="s">
        <v>259</v>
      </c>
      <c r="M13" s="500" t="s">
        <v>259</v>
      </c>
      <c r="N13" s="503">
        <v>360</v>
      </c>
      <c r="O13" s="504">
        <v>1419</v>
      </c>
      <c r="P13" s="500" t="s">
        <v>259</v>
      </c>
      <c r="Q13" s="500" t="s">
        <v>259</v>
      </c>
      <c r="R13" s="498">
        <v>453</v>
      </c>
      <c r="S13" s="502">
        <v>16</v>
      </c>
      <c r="T13" s="500" t="s">
        <v>259</v>
      </c>
      <c r="U13" s="500" t="s">
        <v>259</v>
      </c>
      <c r="V13" s="503">
        <v>45</v>
      </c>
      <c r="W13" s="502" t="s">
        <v>259</v>
      </c>
      <c r="X13" s="500" t="s">
        <v>259</v>
      </c>
      <c r="Y13" s="500" t="s">
        <v>25</v>
      </c>
      <c r="Z13" s="503" t="s">
        <v>25</v>
      </c>
      <c r="AA13" s="504" t="s">
        <v>259</v>
      </c>
      <c r="AB13" s="505" t="s">
        <v>259</v>
      </c>
      <c r="AC13" s="500" t="s">
        <v>25</v>
      </c>
      <c r="AD13" s="503" t="s">
        <v>25</v>
      </c>
      <c r="AE13" s="502" t="s">
        <v>25</v>
      </c>
      <c r="AF13" s="500" t="s">
        <v>25</v>
      </c>
      <c r="AG13" s="500" t="s">
        <v>25</v>
      </c>
      <c r="AH13" s="503" t="s">
        <v>25</v>
      </c>
      <c r="AI13" s="504" t="s">
        <v>25</v>
      </c>
      <c r="AJ13" s="498" t="s">
        <v>259</v>
      </c>
      <c r="AK13" s="505" t="s">
        <v>259</v>
      </c>
      <c r="AL13" s="501" t="s">
        <v>259</v>
      </c>
      <c r="AM13" s="504" t="s">
        <v>259</v>
      </c>
      <c r="AN13" s="498" t="s">
        <v>259</v>
      </c>
      <c r="AO13" s="505" t="s">
        <v>259</v>
      </c>
      <c r="AP13" s="501" t="s">
        <v>259</v>
      </c>
      <c r="BS13" s="26"/>
      <c r="BT13" s="26"/>
      <c r="BU13" s="26"/>
      <c r="BV13" s="26"/>
    </row>
    <row r="14" spans="1:74" ht="39" customHeight="1">
      <c r="B14" s="497" t="s">
        <v>341</v>
      </c>
      <c r="C14" s="502" t="s">
        <v>259</v>
      </c>
      <c r="D14" s="500" t="s">
        <v>259</v>
      </c>
      <c r="E14" s="500" t="s">
        <v>259</v>
      </c>
      <c r="F14" s="503" t="s">
        <v>259</v>
      </c>
      <c r="G14" s="502" t="s">
        <v>259</v>
      </c>
      <c r="H14" s="500" t="s">
        <v>259</v>
      </c>
      <c r="I14" s="500" t="s">
        <v>259</v>
      </c>
      <c r="J14" s="501" t="s">
        <v>259</v>
      </c>
      <c r="K14" s="502" t="s">
        <v>259</v>
      </c>
      <c r="L14" s="500" t="s">
        <v>259</v>
      </c>
      <c r="M14" s="500" t="s">
        <v>259</v>
      </c>
      <c r="N14" s="503" t="s">
        <v>259</v>
      </c>
      <c r="O14" s="504" t="s">
        <v>259</v>
      </c>
      <c r="P14" s="500" t="s">
        <v>259</v>
      </c>
      <c r="Q14" s="500" t="s">
        <v>259</v>
      </c>
      <c r="R14" s="498" t="s">
        <v>259</v>
      </c>
      <c r="S14" s="502" t="s">
        <v>259</v>
      </c>
      <c r="T14" s="500" t="s">
        <v>259</v>
      </c>
      <c r="U14" s="500" t="s">
        <v>259</v>
      </c>
      <c r="V14" s="503" t="s">
        <v>259</v>
      </c>
      <c r="W14" s="502" t="s">
        <v>259</v>
      </c>
      <c r="X14" s="500" t="s">
        <v>259</v>
      </c>
      <c r="Y14" s="500" t="s">
        <v>25</v>
      </c>
      <c r="Z14" s="503" t="s">
        <v>25</v>
      </c>
      <c r="AA14" s="504" t="s">
        <v>259</v>
      </c>
      <c r="AB14" s="505">
        <v>3036</v>
      </c>
      <c r="AC14" s="500">
        <v>54</v>
      </c>
      <c r="AD14" s="503">
        <v>712</v>
      </c>
      <c r="AE14" s="502" t="s">
        <v>25</v>
      </c>
      <c r="AF14" s="500" t="s">
        <v>25</v>
      </c>
      <c r="AG14" s="500" t="s">
        <v>25</v>
      </c>
      <c r="AH14" s="503" t="s">
        <v>25</v>
      </c>
      <c r="AI14" s="504" t="s">
        <v>25</v>
      </c>
      <c r="AJ14" s="498" t="s">
        <v>259</v>
      </c>
      <c r="AK14" s="505" t="s">
        <v>259</v>
      </c>
      <c r="AL14" s="501" t="s">
        <v>259</v>
      </c>
      <c r="AM14" s="504" t="s">
        <v>259</v>
      </c>
      <c r="AN14" s="498" t="s">
        <v>259</v>
      </c>
      <c r="AO14" s="505" t="s">
        <v>259</v>
      </c>
      <c r="AP14" s="501" t="s">
        <v>259</v>
      </c>
      <c r="BS14" s="26"/>
      <c r="BT14" s="26"/>
      <c r="BU14" s="26"/>
      <c r="BV14" s="26"/>
    </row>
    <row r="15" spans="1:74" ht="39" customHeight="1">
      <c r="B15" s="506" t="s">
        <v>342</v>
      </c>
      <c r="C15" s="502" t="s">
        <v>259</v>
      </c>
      <c r="D15" s="500" t="s">
        <v>259</v>
      </c>
      <c r="E15" s="500" t="s">
        <v>259</v>
      </c>
      <c r="F15" s="503" t="s">
        <v>259</v>
      </c>
      <c r="G15" s="502" t="s">
        <v>259</v>
      </c>
      <c r="H15" s="500" t="s">
        <v>259</v>
      </c>
      <c r="I15" s="500" t="s">
        <v>259</v>
      </c>
      <c r="J15" s="501" t="s">
        <v>259</v>
      </c>
      <c r="K15" s="502" t="s">
        <v>259</v>
      </c>
      <c r="L15" s="500" t="s">
        <v>259</v>
      </c>
      <c r="M15" s="500" t="s">
        <v>259</v>
      </c>
      <c r="N15" s="503" t="s">
        <v>259</v>
      </c>
      <c r="O15" s="504" t="s">
        <v>259</v>
      </c>
      <c r="P15" s="500" t="s">
        <v>259</v>
      </c>
      <c r="Q15" s="500" t="s">
        <v>259</v>
      </c>
      <c r="R15" s="498" t="s">
        <v>259</v>
      </c>
      <c r="S15" s="502" t="s">
        <v>259</v>
      </c>
      <c r="T15" s="500" t="s">
        <v>259</v>
      </c>
      <c r="U15" s="500" t="s">
        <v>259</v>
      </c>
      <c r="V15" s="503" t="s">
        <v>259</v>
      </c>
      <c r="W15" s="502" t="s">
        <v>259</v>
      </c>
      <c r="X15" s="500" t="s">
        <v>259</v>
      </c>
      <c r="Y15" s="500" t="s">
        <v>25</v>
      </c>
      <c r="Z15" s="503" t="s">
        <v>25</v>
      </c>
      <c r="AA15" s="502" t="s">
        <v>259</v>
      </c>
      <c r="AB15" s="500" t="s">
        <v>259</v>
      </c>
      <c r="AC15" s="500" t="s">
        <v>25</v>
      </c>
      <c r="AD15" s="503" t="s">
        <v>25</v>
      </c>
      <c r="AE15" s="502" t="s">
        <v>259</v>
      </c>
      <c r="AF15" s="500" t="s">
        <v>259</v>
      </c>
      <c r="AG15" s="500" t="s">
        <v>25</v>
      </c>
      <c r="AH15" s="503" t="s">
        <v>25</v>
      </c>
      <c r="AI15" s="502" t="s">
        <v>259</v>
      </c>
      <c r="AJ15" s="500" t="s">
        <v>259</v>
      </c>
      <c r="AK15" s="500" t="s">
        <v>25</v>
      </c>
      <c r="AL15" s="503" t="s">
        <v>25</v>
      </c>
      <c r="AM15" s="502" t="s">
        <v>259</v>
      </c>
      <c r="AN15" s="500" t="s">
        <v>259</v>
      </c>
      <c r="AO15" s="500" t="s">
        <v>25</v>
      </c>
      <c r="AP15" s="503">
        <v>5408</v>
      </c>
      <c r="BS15" s="26"/>
      <c r="BT15" s="26"/>
      <c r="BU15" s="26"/>
      <c r="BV15" s="26"/>
    </row>
    <row r="16" spans="1:74" s="434" customFormat="1" ht="39" customHeight="1">
      <c r="B16" s="497" t="s">
        <v>343</v>
      </c>
      <c r="C16" s="498">
        <v>4057</v>
      </c>
      <c r="D16" s="489">
        <v>7322</v>
      </c>
      <c r="E16" s="500">
        <v>3551</v>
      </c>
      <c r="F16" s="501">
        <v>2062</v>
      </c>
      <c r="G16" s="502">
        <v>3165</v>
      </c>
      <c r="H16" s="499">
        <v>2907</v>
      </c>
      <c r="I16" s="500">
        <v>3962</v>
      </c>
      <c r="J16" s="501">
        <v>6405</v>
      </c>
      <c r="K16" s="502">
        <v>4538</v>
      </c>
      <c r="L16" s="500">
        <v>5621</v>
      </c>
      <c r="M16" s="500">
        <v>2892</v>
      </c>
      <c r="N16" s="503">
        <v>5445</v>
      </c>
      <c r="O16" s="504">
        <v>3966</v>
      </c>
      <c r="P16" s="500">
        <v>6010</v>
      </c>
      <c r="Q16" s="500">
        <v>1931</v>
      </c>
      <c r="R16" s="498">
        <v>3450</v>
      </c>
      <c r="S16" s="502">
        <v>4312</v>
      </c>
      <c r="T16" s="500">
        <v>2397</v>
      </c>
      <c r="U16" s="500">
        <v>1214</v>
      </c>
      <c r="V16" s="503">
        <v>5479</v>
      </c>
      <c r="W16" s="502">
        <v>3356</v>
      </c>
      <c r="X16" s="500">
        <v>2930</v>
      </c>
      <c r="Y16" s="500">
        <v>3077</v>
      </c>
      <c r="Z16" s="503">
        <v>211</v>
      </c>
      <c r="AA16" s="504">
        <v>4441</v>
      </c>
      <c r="AB16" s="505">
        <v>2907</v>
      </c>
      <c r="AC16" s="500">
        <v>3599</v>
      </c>
      <c r="AD16" s="503">
        <v>3644</v>
      </c>
      <c r="AE16" s="502">
        <v>4261</v>
      </c>
      <c r="AF16" s="500">
        <v>5969</v>
      </c>
      <c r="AG16" s="500">
        <v>3733</v>
      </c>
      <c r="AH16" s="503">
        <v>2322</v>
      </c>
      <c r="AI16" s="504">
        <v>3037</v>
      </c>
      <c r="AJ16" s="498">
        <v>6125</v>
      </c>
      <c r="AK16" s="505">
        <v>495</v>
      </c>
      <c r="AL16" s="501">
        <v>3946</v>
      </c>
      <c r="AM16" s="504">
        <v>3053</v>
      </c>
      <c r="AN16" s="498">
        <v>2775</v>
      </c>
      <c r="AO16" s="505">
        <v>6262</v>
      </c>
      <c r="AP16" s="501">
        <v>-647</v>
      </c>
    </row>
    <row r="17" spans="2:74" s="13" customFormat="1" ht="39" customHeight="1">
      <c r="B17" s="479" t="s">
        <v>344</v>
      </c>
      <c r="C17" s="480">
        <v>-17254</v>
      </c>
      <c r="D17" s="481">
        <v>-18423</v>
      </c>
      <c r="E17" s="481">
        <v>-17015</v>
      </c>
      <c r="F17" s="507">
        <v>-17065</v>
      </c>
      <c r="G17" s="482">
        <v>-15138</v>
      </c>
      <c r="H17" s="508">
        <v>-15713</v>
      </c>
      <c r="I17" s="481">
        <v>-13461</v>
      </c>
      <c r="J17" s="483">
        <v>-14770</v>
      </c>
      <c r="K17" s="482">
        <v>-13583</v>
      </c>
      <c r="L17" s="481">
        <f>-29761-K17</f>
        <v>-16178</v>
      </c>
      <c r="M17" s="481">
        <v>-12077</v>
      </c>
      <c r="N17" s="483">
        <v>-15309</v>
      </c>
      <c r="O17" s="484">
        <v>-13316</v>
      </c>
      <c r="P17" s="481">
        <v>-12011</v>
      </c>
      <c r="Q17" s="481">
        <v>-10702</v>
      </c>
      <c r="R17" s="480">
        <v>-14398</v>
      </c>
      <c r="S17" s="482">
        <v>-11223</v>
      </c>
      <c r="T17" s="481">
        <v>-14281</v>
      </c>
      <c r="U17" s="481">
        <v>-10622</v>
      </c>
      <c r="V17" s="483">
        <v>-15853</v>
      </c>
      <c r="W17" s="482">
        <v>-10352</v>
      </c>
      <c r="X17" s="481">
        <v>-12214</v>
      </c>
      <c r="Y17" s="481">
        <v>-12729</v>
      </c>
      <c r="Z17" s="483">
        <v>-22424</v>
      </c>
      <c r="AA17" s="484">
        <v>-10664</v>
      </c>
      <c r="AB17" s="485">
        <v>-11970</v>
      </c>
      <c r="AC17" s="481">
        <v>-9541</v>
      </c>
      <c r="AD17" s="483">
        <v>-7497</v>
      </c>
      <c r="AE17" s="482">
        <v>-10664</v>
      </c>
      <c r="AF17" s="481">
        <v>-9522</v>
      </c>
      <c r="AG17" s="481">
        <v>-7728</v>
      </c>
      <c r="AH17" s="483">
        <v>-8262</v>
      </c>
      <c r="AI17" s="484">
        <v>-9494</v>
      </c>
      <c r="AJ17" s="480">
        <v>-10782</v>
      </c>
      <c r="AK17" s="485">
        <v>-5802</v>
      </c>
      <c r="AL17" s="486">
        <v>-13358</v>
      </c>
      <c r="AM17" s="484">
        <v>-8250</v>
      </c>
      <c r="AN17" s="480">
        <v>-7065</v>
      </c>
      <c r="AO17" s="485">
        <v>-11684</v>
      </c>
      <c r="AP17" s="486">
        <v>-11780</v>
      </c>
    </row>
    <row r="18" spans="2:74" s="434" customFormat="1" ht="39" customHeight="1">
      <c r="B18" s="509" t="s">
        <v>345</v>
      </c>
      <c r="C18" s="488">
        <v>-14497</v>
      </c>
      <c r="D18" s="490">
        <v>-13459</v>
      </c>
      <c r="E18" s="490">
        <v>-13019</v>
      </c>
      <c r="F18" s="491">
        <v>-12615</v>
      </c>
      <c r="G18" s="492">
        <v>-11814</v>
      </c>
      <c r="H18" s="489">
        <v>-12076</v>
      </c>
      <c r="I18" s="490">
        <v>-10830</v>
      </c>
      <c r="J18" s="493">
        <v>-11113</v>
      </c>
      <c r="K18" s="492">
        <v>-9549</v>
      </c>
      <c r="L18" s="490">
        <f>-18514-K18</f>
        <v>-8965</v>
      </c>
      <c r="M18" s="490">
        <v>-10074</v>
      </c>
      <c r="N18" s="493">
        <v>-9983</v>
      </c>
      <c r="O18" s="494">
        <v>-9891</v>
      </c>
      <c r="P18" s="490">
        <v>-9711</v>
      </c>
      <c r="Q18" s="490">
        <v>-9085</v>
      </c>
      <c r="R18" s="488">
        <v>-9645</v>
      </c>
      <c r="S18" s="492">
        <v>-8882</v>
      </c>
      <c r="T18" s="490">
        <v>-8187</v>
      </c>
      <c r="U18" s="490">
        <v>-8342</v>
      </c>
      <c r="V18" s="493">
        <v>-7690</v>
      </c>
      <c r="W18" s="492">
        <v>-7331</v>
      </c>
      <c r="X18" s="490">
        <v>-7089</v>
      </c>
      <c r="Y18" s="490">
        <v>-7369</v>
      </c>
      <c r="Z18" s="493">
        <v>-7356</v>
      </c>
      <c r="AA18" s="494">
        <v>-6856</v>
      </c>
      <c r="AB18" s="495">
        <v>-6578</v>
      </c>
      <c r="AC18" s="490">
        <v>-6136</v>
      </c>
      <c r="AD18" s="493">
        <v>-6238</v>
      </c>
      <c r="AE18" s="492">
        <v>-6067</v>
      </c>
      <c r="AF18" s="490">
        <v>-6167</v>
      </c>
      <c r="AG18" s="490">
        <v>-5835</v>
      </c>
      <c r="AH18" s="493">
        <v>-5848</v>
      </c>
      <c r="AI18" s="494">
        <v>-5977</v>
      </c>
      <c r="AJ18" s="488">
        <v>-5738</v>
      </c>
      <c r="AK18" s="495">
        <v>-5913</v>
      </c>
      <c r="AL18" s="496">
        <v>-6584</v>
      </c>
      <c r="AM18" s="494">
        <v>-5413</v>
      </c>
      <c r="AN18" s="488">
        <v>-5402</v>
      </c>
      <c r="AO18" s="495">
        <v>-5117</v>
      </c>
      <c r="AP18" s="496">
        <v>-5089</v>
      </c>
    </row>
    <row r="19" spans="2:74" s="434" customFormat="1" ht="39" customHeight="1">
      <c r="B19" s="497" t="s">
        <v>346</v>
      </c>
      <c r="C19" s="498">
        <v>-275</v>
      </c>
      <c r="D19" s="500">
        <v>-498</v>
      </c>
      <c r="E19" s="500">
        <v>-619</v>
      </c>
      <c r="F19" s="501">
        <v>-693</v>
      </c>
      <c r="G19" s="502">
        <v>-784</v>
      </c>
      <c r="H19" s="499">
        <v>-477</v>
      </c>
      <c r="I19" s="500">
        <v>-759</v>
      </c>
      <c r="J19" s="501">
        <v>-900</v>
      </c>
      <c r="K19" s="502">
        <v>-809</v>
      </c>
      <c r="L19" s="500">
        <f>-1292-K19</f>
        <v>-483</v>
      </c>
      <c r="M19" s="500">
        <v>-199</v>
      </c>
      <c r="N19" s="503">
        <v>-81</v>
      </c>
      <c r="O19" s="504">
        <v>-32</v>
      </c>
      <c r="P19" s="500">
        <v>-26</v>
      </c>
      <c r="Q19" s="500">
        <v>-20</v>
      </c>
      <c r="R19" s="498">
        <v>-11</v>
      </c>
      <c r="S19" s="502">
        <v>-23</v>
      </c>
      <c r="T19" s="500">
        <v>-20</v>
      </c>
      <c r="U19" s="500">
        <v>-83</v>
      </c>
      <c r="V19" s="503">
        <v>-57</v>
      </c>
      <c r="W19" s="502">
        <v>-74</v>
      </c>
      <c r="X19" s="500">
        <v>-77</v>
      </c>
      <c r="Y19" s="500">
        <v>-72</v>
      </c>
      <c r="Z19" s="503">
        <v>-83</v>
      </c>
      <c r="AA19" s="504">
        <v>-100</v>
      </c>
      <c r="AB19" s="505">
        <v>-43</v>
      </c>
      <c r="AC19" s="500">
        <v>-20</v>
      </c>
      <c r="AD19" s="503">
        <v>-15</v>
      </c>
      <c r="AE19" s="502">
        <v>-9</v>
      </c>
      <c r="AF19" s="500">
        <v>-5</v>
      </c>
      <c r="AG19" s="500">
        <v>-1</v>
      </c>
      <c r="AH19" s="503">
        <v>-3</v>
      </c>
      <c r="AI19" s="504">
        <v>-1</v>
      </c>
      <c r="AJ19" s="498">
        <v>-1</v>
      </c>
      <c r="AK19" s="505">
        <v>-2</v>
      </c>
      <c r="AL19" s="501">
        <v>-1</v>
      </c>
      <c r="AM19" s="504">
        <v>-1</v>
      </c>
      <c r="AN19" s="498">
        <v>-1</v>
      </c>
      <c r="AO19" s="505">
        <v>-1</v>
      </c>
      <c r="AP19" s="501">
        <v>-1</v>
      </c>
    </row>
    <row r="20" spans="2:74" s="434" customFormat="1" ht="39" customHeight="1">
      <c r="B20" s="497" t="s">
        <v>347</v>
      </c>
      <c r="C20" s="502" t="s">
        <v>259</v>
      </c>
      <c r="D20" s="500" t="s">
        <v>259</v>
      </c>
      <c r="E20" s="500" t="s">
        <v>259</v>
      </c>
      <c r="F20" s="503" t="s">
        <v>259</v>
      </c>
      <c r="G20" s="502" t="s">
        <v>259</v>
      </c>
      <c r="H20" s="500" t="s">
        <v>259</v>
      </c>
      <c r="I20" s="500" t="s">
        <v>259</v>
      </c>
      <c r="J20" s="503" t="s">
        <v>259</v>
      </c>
      <c r="K20" s="502" t="s">
        <v>259</v>
      </c>
      <c r="L20" s="500" t="s">
        <v>259</v>
      </c>
      <c r="M20" s="500" t="s">
        <v>259</v>
      </c>
      <c r="N20" s="503" t="s">
        <v>259</v>
      </c>
      <c r="O20" s="504" t="s">
        <v>259</v>
      </c>
      <c r="P20" s="500" t="s">
        <v>259</v>
      </c>
      <c r="Q20" s="500" t="s">
        <v>259</v>
      </c>
      <c r="R20" s="498" t="s">
        <v>259</v>
      </c>
      <c r="S20" s="502" t="s">
        <v>259</v>
      </c>
      <c r="T20" s="500" t="s">
        <v>259</v>
      </c>
      <c r="U20" s="500" t="s">
        <v>259</v>
      </c>
      <c r="V20" s="503" t="s">
        <v>259</v>
      </c>
      <c r="W20" s="502" t="s">
        <v>259</v>
      </c>
      <c r="X20" s="500" t="s">
        <v>259</v>
      </c>
      <c r="Y20" s="500">
        <v>-479</v>
      </c>
      <c r="Z20" s="503">
        <v>-8893</v>
      </c>
      <c r="AA20" s="504" t="s">
        <v>259</v>
      </c>
      <c r="AB20" s="505" t="s">
        <v>259</v>
      </c>
      <c r="AC20" s="500" t="s">
        <v>25</v>
      </c>
      <c r="AD20" s="503" t="s">
        <v>25</v>
      </c>
      <c r="AE20" s="502" t="s">
        <v>25</v>
      </c>
      <c r="AF20" s="500" t="s">
        <v>25</v>
      </c>
      <c r="AG20" s="500" t="s">
        <v>25</v>
      </c>
      <c r="AH20" s="503" t="s">
        <v>25</v>
      </c>
      <c r="AI20" s="504" t="s">
        <v>25</v>
      </c>
      <c r="AJ20" s="498" t="s">
        <v>259</v>
      </c>
      <c r="AK20" s="505" t="s">
        <v>259</v>
      </c>
      <c r="AL20" s="501" t="s">
        <v>259</v>
      </c>
      <c r="AM20" s="504" t="s">
        <v>259</v>
      </c>
      <c r="AN20" s="498" t="s">
        <v>259</v>
      </c>
      <c r="AO20" s="505" t="s">
        <v>259</v>
      </c>
      <c r="AP20" s="501" t="s">
        <v>259</v>
      </c>
    </row>
    <row r="21" spans="2:74" s="434" customFormat="1" ht="39" customHeight="1">
      <c r="B21" s="497" t="s">
        <v>348</v>
      </c>
      <c r="C21" s="502" t="s">
        <v>259</v>
      </c>
      <c r="D21" s="500" t="s">
        <v>259</v>
      </c>
      <c r="E21" s="500" t="s">
        <v>259</v>
      </c>
      <c r="F21" s="503" t="s">
        <v>259</v>
      </c>
      <c r="G21" s="502" t="s">
        <v>259</v>
      </c>
      <c r="H21" s="500" t="s">
        <v>259</v>
      </c>
      <c r="I21" s="500" t="s">
        <v>259</v>
      </c>
      <c r="J21" s="500" t="s">
        <v>259</v>
      </c>
      <c r="K21" s="502" t="s">
        <v>259</v>
      </c>
      <c r="L21" s="500" t="s">
        <v>259</v>
      </c>
      <c r="M21" s="500" t="s">
        <v>259</v>
      </c>
      <c r="N21" s="503" t="s">
        <v>259</v>
      </c>
      <c r="O21" s="504" t="s">
        <v>259</v>
      </c>
      <c r="P21" s="500" t="s">
        <v>259</v>
      </c>
      <c r="Q21" s="500" t="s">
        <v>259</v>
      </c>
      <c r="R21" s="498" t="s">
        <v>259</v>
      </c>
      <c r="S21" s="502" t="s">
        <v>259</v>
      </c>
      <c r="T21" s="500" t="s">
        <v>259</v>
      </c>
      <c r="U21" s="500" t="s">
        <v>259</v>
      </c>
      <c r="V21" s="503">
        <v>-5664</v>
      </c>
      <c r="W21" s="502" t="s">
        <v>259</v>
      </c>
      <c r="X21" s="500" t="s">
        <v>259</v>
      </c>
      <c r="Y21" s="500">
        <v>-3013</v>
      </c>
      <c r="Z21" s="503">
        <v>-2230</v>
      </c>
      <c r="AA21" s="504" t="s">
        <v>259</v>
      </c>
      <c r="AB21" s="505" t="s">
        <v>259</v>
      </c>
      <c r="AC21" s="500" t="s">
        <v>259</v>
      </c>
      <c r="AD21" s="503" t="s">
        <v>25</v>
      </c>
      <c r="AE21" s="502" t="s">
        <v>25</v>
      </c>
      <c r="AF21" s="500" t="s">
        <v>25</v>
      </c>
      <c r="AG21" s="500" t="s">
        <v>25</v>
      </c>
      <c r="AH21" s="503" t="s">
        <v>25</v>
      </c>
      <c r="AI21" s="504">
        <v>-1609</v>
      </c>
      <c r="AJ21" s="498">
        <v>-3360</v>
      </c>
      <c r="AK21" s="505">
        <v>1891</v>
      </c>
      <c r="AL21" s="501">
        <v>2933</v>
      </c>
      <c r="AM21" s="504">
        <v>-1109</v>
      </c>
      <c r="AN21" s="498">
        <v>31</v>
      </c>
      <c r="AO21" s="505">
        <v>1078</v>
      </c>
      <c r="AP21" s="501" t="s">
        <v>259</v>
      </c>
    </row>
    <row r="22" spans="2:74" s="434" customFormat="1" ht="39" customHeight="1">
      <c r="B22" s="506" t="s">
        <v>267</v>
      </c>
      <c r="C22" s="502" t="s">
        <v>259</v>
      </c>
      <c r="D22" s="500" t="s">
        <v>259</v>
      </c>
      <c r="E22" s="500" t="s">
        <v>259</v>
      </c>
      <c r="F22" s="498" t="s">
        <v>259</v>
      </c>
      <c r="G22" s="502" t="s">
        <v>259</v>
      </c>
      <c r="H22" s="500" t="s">
        <v>259</v>
      </c>
      <c r="I22" s="500" t="s">
        <v>259</v>
      </c>
      <c r="J22" s="498" t="s">
        <v>259</v>
      </c>
      <c r="K22" s="502" t="s">
        <v>259</v>
      </c>
      <c r="L22" s="500" t="s">
        <v>259</v>
      </c>
      <c r="M22" s="500" t="s">
        <v>259</v>
      </c>
      <c r="N22" s="498" t="s">
        <v>259</v>
      </c>
      <c r="O22" s="502" t="s">
        <v>259</v>
      </c>
      <c r="P22" s="500" t="s">
        <v>259</v>
      </c>
      <c r="Q22" s="500" t="s">
        <v>259</v>
      </c>
      <c r="R22" s="498" t="s">
        <v>259</v>
      </c>
      <c r="S22" s="502" t="s">
        <v>259</v>
      </c>
      <c r="T22" s="500" t="s">
        <v>259</v>
      </c>
      <c r="U22" s="500" t="s">
        <v>259</v>
      </c>
      <c r="V22" s="498" t="s">
        <v>259</v>
      </c>
      <c r="W22" s="502" t="s">
        <v>259</v>
      </c>
      <c r="X22" s="500" t="s">
        <v>259</v>
      </c>
      <c r="Y22" s="500" t="s">
        <v>259</v>
      </c>
      <c r="Z22" s="498" t="s">
        <v>259</v>
      </c>
      <c r="AA22" s="502" t="s">
        <v>259</v>
      </c>
      <c r="AB22" s="500" t="s">
        <v>259</v>
      </c>
      <c r="AC22" s="500" t="s">
        <v>259</v>
      </c>
      <c r="AD22" s="498" t="s">
        <v>259</v>
      </c>
      <c r="AE22" s="502" t="s">
        <v>259</v>
      </c>
      <c r="AF22" s="500" t="s">
        <v>259</v>
      </c>
      <c r="AG22" s="500" t="s">
        <v>259</v>
      </c>
      <c r="AH22" s="498" t="s">
        <v>259</v>
      </c>
      <c r="AI22" s="502" t="s">
        <v>259</v>
      </c>
      <c r="AJ22" s="500" t="s">
        <v>259</v>
      </c>
      <c r="AK22" s="500" t="s">
        <v>259</v>
      </c>
      <c r="AL22" s="498" t="s">
        <v>259</v>
      </c>
      <c r="AM22" s="502" t="s">
        <v>259</v>
      </c>
      <c r="AN22" s="500" t="s">
        <v>259</v>
      </c>
      <c r="AO22" s="505">
        <v>-6438</v>
      </c>
      <c r="AP22" s="501">
        <v>-4130</v>
      </c>
    </row>
    <row r="23" spans="2:74" s="434" customFormat="1" ht="39" customHeight="1">
      <c r="B23" s="510" t="s">
        <v>343</v>
      </c>
      <c r="C23" s="488">
        <v>-2481</v>
      </c>
      <c r="D23" s="490">
        <v>-4465</v>
      </c>
      <c r="E23" s="490">
        <v>-3375</v>
      </c>
      <c r="F23" s="511">
        <v>-3760</v>
      </c>
      <c r="G23" s="492">
        <v>-2539</v>
      </c>
      <c r="H23" s="490">
        <v>-3160</v>
      </c>
      <c r="I23" s="490">
        <v>-1871</v>
      </c>
      <c r="J23" s="493">
        <v>-2758</v>
      </c>
      <c r="K23" s="492">
        <v>-3224</v>
      </c>
      <c r="L23" s="490">
        <f>-9954-K23</f>
        <v>-6730</v>
      </c>
      <c r="M23" s="490">
        <f>-11757-K23-L23</f>
        <v>-1803</v>
      </c>
      <c r="N23" s="493">
        <v>-5246</v>
      </c>
      <c r="O23" s="494">
        <v>-3392</v>
      </c>
      <c r="P23" s="490">
        <v>-2275</v>
      </c>
      <c r="Q23" s="490">
        <v>-1595</v>
      </c>
      <c r="R23" s="488">
        <v>-4743</v>
      </c>
      <c r="S23" s="492">
        <v>-2318</v>
      </c>
      <c r="T23" s="490">
        <v>-6073</v>
      </c>
      <c r="U23" s="490">
        <v>-2196</v>
      </c>
      <c r="V23" s="493">
        <v>-2443</v>
      </c>
      <c r="W23" s="492">
        <v>-2946</v>
      </c>
      <c r="X23" s="490">
        <v>-5048</v>
      </c>
      <c r="Y23" s="490">
        <v>-1795</v>
      </c>
      <c r="Z23" s="493">
        <v>-3862</v>
      </c>
      <c r="AA23" s="494">
        <v>-3708</v>
      </c>
      <c r="AB23" s="495">
        <v>-5348</v>
      </c>
      <c r="AC23" s="490">
        <v>-3383</v>
      </c>
      <c r="AD23" s="493">
        <v>-1245</v>
      </c>
      <c r="AE23" s="492">
        <v>-4586</v>
      </c>
      <c r="AF23" s="490">
        <v>-3348</v>
      </c>
      <c r="AG23" s="490">
        <v>-1891</v>
      </c>
      <c r="AH23" s="493">
        <v>-2415</v>
      </c>
      <c r="AI23" s="494">
        <v>-1905</v>
      </c>
      <c r="AJ23" s="488">
        <v>-1682</v>
      </c>
      <c r="AK23" s="495">
        <v>-1780</v>
      </c>
      <c r="AL23" s="496">
        <v>-9705</v>
      </c>
      <c r="AM23" s="494">
        <v>-1726</v>
      </c>
      <c r="AN23" s="488">
        <v>-1693</v>
      </c>
      <c r="AO23" s="495">
        <v>-1205</v>
      </c>
      <c r="AP23" s="496">
        <v>-2561</v>
      </c>
    </row>
    <row r="24" spans="2:74" s="13" customFormat="1" ht="39" customHeight="1">
      <c r="B24" s="453" t="s">
        <v>349</v>
      </c>
      <c r="C24" s="461">
        <v>6078</v>
      </c>
      <c r="D24" s="455">
        <v>12996</v>
      </c>
      <c r="E24" s="462">
        <v>13113</v>
      </c>
      <c r="F24" s="454">
        <v>16274</v>
      </c>
      <c r="G24" s="463">
        <v>13891</v>
      </c>
      <c r="H24" s="455">
        <v>11871</v>
      </c>
      <c r="I24" s="462">
        <v>15413</v>
      </c>
      <c r="J24" s="467">
        <v>16913</v>
      </c>
      <c r="K24" s="463">
        <v>20839</v>
      </c>
      <c r="L24" s="462">
        <f>42622-K24</f>
        <v>21783</v>
      </c>
      <c r="M24" s="462">
        <v>21244</v>
      </c>
      <c r="N24" s="464">
        <v>14907</v>
      </c>
      <c r="O24" s="465">
        <v>21750</v>
      </c>
      <c r="P24" s="462">
        <v>24644</v>
      </c>
      <c r="Q24" s="462">
        <v>22119</v>
      </c>
      <c r="R24" s="461">
        <v>21022</v>
      </c>
      <c r="S24" s="463">
        <v>28370</v>
      </c>
      <c r="T24" s="462">
        <v>24873</v>
      </c>
      <c r="U24" s="462">
        <v>24332</v>
      </c>
      <c r="V24" s="464">
        <v>23905</v>
      </c>
      <c r="W24" s="463">
        <v>28519</v>
      </c>
      <c r="X24" s="462">
        <v>26983</v>
      </c>
      <c r="Y24" s="462">
        <v>8315</v>
      </c>
      <c r="Z24" s="464">
        <v>-30181</v>
      </c>
      <c r="AA24" s="465">
        <v>-5095</v>
      </c>
      <c r="AB24" s="466">
        <v>6643</v>
      </c>
      <c r="AC24" s="462">
        <v>5022</v>
      </c>
      <c r="AD24" s="464">
        <v>7132</v>
      </c>
      <c r="AE24" s="463">
        <v>10796</v>
      </c>
      <c r="AF24" s="462">
        <v>11364</v>
      </c>
      <c r="AG24" s="462">
        <v>11610</v>
      </c>
      <c r="AH24" s="464">
        <v>11546</v>
      </c>
      <c r="AI24" s="465">
        <v>11190</v>
      </c>
      <c r="AJ24" s="461">
        <v>12586</v>
      </c>
      <c r="AK24" s="466">
        <v>14698</v>
      </c>
      <c r="AL24" s="467">
        <v>23754</v>
      </c>
      <c r="AM24" s="465">
        <v>6878</v>
      </c>
      <c r="AN24" s="461">
        <v>8903</v>
      </c>
      <c r="AO24" s="466">
        <v>3972</v>
      </c>
      <c r="AP24" s="467">
        <v>14725</v>
      </c>
    </row>
    <row r="25" spans="2:74" s="434" customFormat="1" ht="39" customHeight="1">
      <c r="B25" s="512" t="s">
        <v>350</v>
      </c>
      <c r="C25" s="513" t="s">
        <v>259</v>
      </c>
      <c r="D25" s="470" t="s">
        <v>259</v>
      </c>
      <c r="E25" s="470" t="s">
        <v>259</v>
      </c>
      <c r="F25" s="474" t="s">
        <v>259</v>
      </c>
      <c r="G25" s="513" t="s">
        <v>259</v>
      </c>
      <c r="H25" s="470" t="s">
        <v>259</v>
      </c>
      <c r="I25" s="470" t="s">
        <v>259</v>
      </c>
      <c r="J25" s="474" t="s">
        <v>259</v>
      </c>
      <c r="K25" s="513" t="s">
        <v>259</v>
      </c>
      <c r="L25" s="470" t="s">
        <v>259</v>
      </c>
      <c r="M25" s="470" t="s">
        <v>259</v>
      </c>
      <c r="N25" s="474" t="s">
        <v>259</v>
      </c>
      <c r="O25" s="514" t="s">
        <v>259</v>
      </c>
      <c r="P25" s="470" t="s">
        <v>259</v>
      </c>
      <c r="Q25" s="470" t="s">
        <v>259</v>
      </c>
      <c r="R25" s="472" t="s">
        <v>259</v>
      </c>
      <c r="S25" s="513" t="s">
        <v>259</v>
      </c>
      <c r="T25" s="470" t="s">
        <v>259</v>
      </c>
      <c r="U25" s="470" t="s">
        <v>259</v>
      </c>
      <c r="V25" s="474" t="s">
        <v>259</v>
      </c>
      <c r="W25" s="515">
        <v>862</v>
      </c>
      <c r="X25" s="516">
        <v>10021</v>
      </c>
      <c r="Y25" s="516">
        <v>1680</v>
      </c>
      <c r="Z25" s="517">
        <v>28562</v>
      </c>
      <c r="AA25" s="518">
        <v>3641</v>
      </c>
      <c r="AB25" s="519">
        <v>23677</v>
      </c>
      <c r="AC25" s="520">
        <v>5507</v>
      </c>
      <c r="AD25" s="517">
        <v>8360</v>
      </c>
      <c r="AE25" s="521">
        <v>2812</v>
      </c>
      <c r="AF25" s="520">
        <v>715</v>
      </c>
      <c r="AG25" s="520">
        <v>2949</v>
      </c>
      <c r="AH25" s="517">
        <v>12602</v>
      </c>
      <c r="AI25" s="518">
        <v>4566</v>
      </c>
      <c r="AJ25" s="522">
        <v>889</v>
      </c>
      <c r="AK25" s="523">
        <v>413</v>
      </c>
      <c r="AL25" s="524">
        <v>8371</v>
      </c>
      <c r="AM25" s="518">
        <v>1117</v>
      </c>
      <c r="AN25" s="522">
        <v>5753</v>
      </c>
      <c r="AO25" s="519">
        <v>2604</v>
      </c>
      <c r="AP25" s="525">
        <v>4265</v>
      </c>
    </row>
    <row r="26" spans="2:74" s="434" customFormat="1" ht="39" customHeight="1">
      <c r="B26" s="497" t="s">
        <v>304</v>
      </c>
      <c r="C26" s="526" t="s">
        <v>259</v>
      </c>
      <c r="D26" s="527" t="s">
        <v>259</v>
      </c>
      <c r="E26" s="527" t="s">
        <v>259</v>
      </c>
      <c r="F26" s="528" t="s">
        <v>259</v>
      </c>
      <c r="G26" s="526" t="s">
        <v>259</v>
      </c>
      <c r="H26" s="527" t="s">
        <v>259</v>
      </c>
      <c r="I26" s="527" t="s">
        <v>259</v>
      </c>
      <c r="J26" s="528" t="s">
        <v>259</v>
      </c>
      <c r="K26" s="526" t="s">
        <v>259</v>
      </c>
      <c r="L26" s="527" t="s">
        <v>259</v>
      </c>
      <c r="M26" s="527" t="s">
        <v>259</v>
      </c>
      <c r="N26" s="529" t="s">
        <v>259</v>
      </c>
      <c r="O26" s="530" t="s">
        <v>259</v>
      </c>
      <c r="P26" s="527" t="s">
        <v>259</v>
      </c>
      <c r="Q26" s="527" t="s">
        <v>259</v>
      </c>
      <c r="R26" s="531" t="s">
        <v>259</v>
      </c>
      <c r="S26" s="526" t="s">
        <v>259</v>
      </c>
      <c r="T26" s="527" t="s">
        <v>259</v>
      </c>
      <c r="U26" s="527" t="s">
        <v>259</v>
      </c>
      <c r="V26" s="529" t="s">
        <v>259</v>
      </c>
      <c r="W26" s="502">
        <v>-7117</v>
      </c>
      <c r="X26" s="500">
        <v>-6126</v>
      </c>
      <c r="Y26" s="500">
        <v>-12537</v>
      </c>
      <c r="Z26" s="532">
        <v>-11911</v>
      </c>
      <c r="AA26" s="533">
        <v>-590</v>
      </c>
      <c r="AB26" s="534">
        <v>-3929</v>
      </c>
      <c r="AC26" s="535">
        <v>-21773</v>
      </c>
      <c r="AD26" s="532">
        <v>-9701</v>
      </c>
      <c r="AE26" s="536">
        <v>-3315</v>
      </c>
      <c r="AF26" s="535">
        <v>-6518</v>
      </c>
      <c r="AG26" s="535">
        <v>-4732</v>
      </c>
      <c r="AH26" s="532">
        <v>-10517</v>
      </c>
      <c r="AI26" s="533">
        <v>-673</v>
      </c>
      <c r="AJ26" s="537">
        <v>-5042</v>
      </c>
      <c r="AK26" s="505">
        <v>-8016</v>
      </c>
      <c r="AL26" s="501">
        <v>-1283</v>
      </c>
      <c r="AM26" s="533">
        <v>-3674</v>
      </c>
      <c r="AN26" s="537">
        <v>-9469</v>
      </c>
      <c r="AO26" s="534">
        <v>7678</v>
      </c>
      <c r="AP26" s="538">
        <v>-11033</v>
      </c>
    </row>
    <row r="27" spans="2:74" s="434" customFormat="1" ht="39" customHeight="1">
      <c r="B27" s="539" t="s">
        <v>576</v>
      </c>
      <c r="C27" s="540">
        <v>-4580</v>
      </c>
      <c r="D27" s="481">
        <v>-28470</v>
      </c>
      <c r="E27" s="541">
        <v>-2739</v>
      </c>
      <c r="F27" s="480">
        <v>-54774</v>
      </c>
      <c r="G27" s="540">
        <v>-612</v>
      </c>
      <c r="H27" s="481">
        <v>-244715</v>
      </c>
      <c r="I27" s="541">
        <v>-10189</v>
      </c>
      <c r="J27" s="542">
        <v>-182651</v>
      </c>
      <c r="K27" s="540">
        <v>1843</v>
      </c>
      <c r="L27" s="541">
        <f>-2121-K27</f>
        <v>-3964</v>
      </c>
      <c r="M27" s="541">
        <v>-3307</v>
      </c>
      <c r="N27" s="542">
        <v>-3930</v>
      </c>
      <c r="O27" s="543">
        <v>2064</v>
      </c>
      <c r="P27" s="541">
        <v>-6802</v>
      </c>
      <c r="Q27" s="541">
        <v>1545</v>
      </c>
      <c r="R27" s="544">
        <v>1744</v>
      </c>
      <c r="S27" s="540">
        <v>6421</v>
      </c>
      <c r="T27" s="541">
        <v>-7449</v>
      </c>
      <c r="U27" s="541">
        <v>-1179</v>
      </c>
      <c r="V27" s="542">
        <v>-10928</v>
      </c>
      <c r="W27" s="540">
        <v>-6255</v>
      </c>
      <c r="X27" s="541">
        <v>3895</v>
      </c>
      <c r="Y27" s="541">
        <v>-10858</v>
      </c>
      <c r="Z27" s="542">
        <v>16652</v>
      </c>
      <c r="AA27" s="543">
        <v>3051</v>
      </c>
      <c r="AB27" s="545">
        <v>19748</v>
      </c>
      <c r="AC27" s="541">
        <v>-16266</v>
      </c>
      <c r="AD27" s="542">
        <v>-1342</v>
      </c>
      <c r="AE27" s="540">
        <v>-503</v>
      </c>
      <c r="AF27" s="541">
        <v>-5803</v>
      </c>
      <c r="AG27" s="541">
        <v>-1783</v>
      </c>
      <c r="AH27" s="542">
        <v>2085</v>
      </c>
      <c r="AI27" s="543">
        <v>3893</v>
      </c>
      <c r="AJ27" s="544">
        <v>-4153</v>
      </c>
      <c r="AK27" s="545">
        <v>-7603</v>
      </c>
      <c r="AL27" s="546">
        <v>7088</v>
      </c>
      <c r="AM27" s="543">
        <v>-2557</v>
      </c>
      <c r="AN27" s="544">
        <v>-3716</v>
      </c>
      <c r="AO27" s="545">
        <v>10282</v>
      </c>
      <c r="AP27" s="546">
        <v>-6768</v>
      </c>
    </row>
    <row r="28" spans="2:74" s="13" customFormat="1" ht="39" customHeight="1">
      <c r="B28" s="453" t="s">
        <v>271</v>
      </c>
      <c r="C28" s="461">
        <v>1497</v>
      </c>
      <c r="D28" s="455">
        <v>-15472</v>
      </c>
      <c r="E28" s="462">
        <v>10374</v>
      </c>
      <c r="F28" s="454">
        <v>-38500</v>
      </c>
      <c r="G28" s="463">
        <v>13278</v>
      </c>
      <c r="H28" s="455">
        <v>-232842</v>
      </c>
      <c r="I28" s="462">
        <v>5224</v>
      </c>
      <c r="J28" s="467">
        <v>-165739</v>
      </c>
      <c r="K28" s="463">
        <v>22682</v>
      </c>
      <c r="L28" s="462">
        <f>40501-K28</f>
        <v>17819</v>
      </c>
      <c r="M28" s="462">
        <v>17937</v>
      </c>
      <c r="N28" s="464">
        <v>10976</v>
      </c>
      <c r="O28" s="465">
        <v>23815</v>
      </c>
      <c r="P28" s="462">
        <v>17840</v>
      </c>
      <c r="Q28" s="462">
        <v>23665</v>
      </c>
      <c r="R28" s="461">
        <v>22765</v>
      </c>
      <c r="S28" s="463">
        <v>34791</v>
      </c>
      <c r="T28" s="462">
        <v>17424</v>
      </c>
      <c r="U28" s="462">
        <v>23153</v>
      </c>
      <c r="V28" s="464">
        <v>12976</v>
      </c>
      <c r="W28" s="463">
        <v>22264</v>
      </c>
      <c r="X28" s="547">
        <v>30878</v>
      </c>
      <c r="Y28" s="547">
        <v>-2541</v>
      </c>
      <c r="Z28" s="548">
        <v>-13530</v>
      </c>
      <c r="AA28" s="549">
        <v>-2045</v>
      </c>
      <c r="AB28" s="550">
        <v>26391</v>
      </c>
      <c r="AC28" s="547">
        <v>-11243</v>
      </c>
      <c r="AD28" s="548">
        <v>5791</v>
      </c>
      <c r="AE28" s="551">
        <v>10293</v>
      </c>
      <c r="AF28" s="547">
        <v>5561</v>
      </c>
      <c r="AG28" s="547">
        <v>9828</v>
      </c>
      <c r="AH28" s="548">
        <v>13630</v>
      </c>
      <c r="AI28" s="549">
        <v>15083</v>
      </c>
      <c r="AJ28" s="552">
        <v>8433</v>
      </c>
      <c r="AK28" s="466">
        <v>7096</v>
      </c>
      <c r="AL28" s="467">
        <v>30842</v>
      </c>
      <c r="AM28" s="549">
        <v>4320</v>
      </c>
      <c r="AN28" s="552">
        <v>5188</v>
      </c>
      <c r="AO28" s="550">
        <v>14254</v>
      </c>
      <c r="AP28" s="553">
        <v>7957</v>
      </c>
    </row>
    <row r="29" spans="2:74" s="434" customFormat="1" ht="39" customHeight="1">
      <c r="B29" s="468" t="s">
        <v>272</v>
      </c>
      <c r="C29" s="554">
        <v>-2651</v>
      </c>
      <c r="D29" s="470">
        <v>-2836</v>
      </c>
      <c r="E29" s="555">
        <v>-3007</v>
      </c>
      <c r="F29" s="556">
        <v>-3788</v>
      </c>
      <c r="G29" s="557">
        <v>-2726</v>
      </c>
      <c r="H29" s="470">
        <v>-2827</v>
      </c>
      <c r="I29" s="555">
        <v>-1557</v>
      </c>
      <c r="J29" s="558">
        <v>-4221</v>
      </c>
      <c r="K29" s="557">
        <v>-3852</v>
      </c>
      <c r="L29" s="555">
        <f>-9786-K29</f>
        <v>-5934</v>
      </c>
      <c r="M29" s="555">
        <v>-4459</v>
      </c>
      <c r="N29" s="558">
        <v>-2239</v>
      </c>
      <c r="O29" s="559">
        <v>-4742</v>
      </c>
      <c r="P29" s="560">
        <v>-4068</v>
      </c>
      <c r="Q29" s="560">
        <v>-4677</v>
      </c>
      <c r="R29" s="561">
        <v>-5354</v>
      </c>
      <c r="S29" s="562">
        <v>-5273</v>
      </c>
      <c r="T29" s="560">
        <v>-4742</v>
      </c>
      <c r="U29" s="560">
        <v>-4382</v>
      </c>
      <c r="V29" s="563">
        <v>-5721</v>
      </c>
      <c r="W29" s="562">
        <v>-5375</v>
      </c>
      <c r="X29" s="560">
        <v>-7640</v>
      </c>
      <c r="Y29" s="560">
        <v>-5106</v>
      </c>
      <c r="Z29" s="563">
        <v>-1108</v>
      </c>
      <c r="AA29" s="559">
        <v>-1577</v>
      </c>
      <c r="AB29" s="564">
        <v>-2044</v>
      </c>
      <c r="AC29" s="560">
        <v>-1673</v>
      </c>
      <c r="AD29" s="563">
        <v>-3268</v>
      </c>
      <c r="AE29" s="562">
        <v>-2143</v>
      </c>
      <c r="AF29" s="560">
        <v>-2867</v>
      </c>
      <c r="AG29" s="560">
        <v>-2874</v>
      </c>
      <c r="AH29" s="563">
        <v>-3516</v>
      </c>
      <c r="AI29" s="559">
        <v>-3496</v>
      </c>
      <c r="AJ29" s="561">
        <v>-2868</v>
      </c>
      <c r="AK29" s="565">
        <v>-3523</v>
      </c>
      <c r="AL29" s="566">
        <v>-8595</v>
      </c>
      <c r="AM29" s="559">
        <v>-2923</v>
      </c>
      <c r="AN29" s="561">
        <v>-2761</v>
      </c>
      <c r="AO29" s="564">
        <v>-1084</v>
      </c>
      <c r="AP29" s="567">
        <v>-4673</v>
      </c>
    </row>
    <row r="30" spans="2:74" ht="39" customHeight="1">
      <c r="B30" s="568" t="s">
        <v>273</v>
      </c>
      <c r="C30" s="561">
        <v>676</v>
      </c>
      <c r="D30" s="569">
        <v>2199</v>
      </c>
      <c r="E30" s="560">
        <v>-973</v>
      </c>
      <c r="F30" s="511">
        <v>21156</v>
      </c>
      <c r="G30" s="562">
        <v>-481</v>
      </c>
      <c r="H30" s="569">
        <v>-13377</v>
      </c>
      <c r="I30" s="560">
        <v>-969</v>
      </c>
      <c r="J30" s="563">
        <v>-3460</v>
      </c>
      <c r="K30" s="562">
        <v>-94</v>
      </c>
      <c r="L30" s="560">
        <f>-3129-K30</f>
        <v>-3035</v>
      </c>
      <c r="M30" s="560">
        <v>-2053</v>
      </c>
      <c r="N30" s="563">
        <v>-658</v>
      </c>
      <c r="O30" s="570">
        <v>-198</v>
      </c>
      <c r="P30" s="571">
        <v>368</v>
      </c>
      <c r="Q30" s="571">
        <v>-1546</v>
      </c>
      <c r="R30" s="572">
        <v>-3595</v>
      </c>
      <c r="S30" s="573">
        <v>-1113</v>
      </c>
      <c r="T30" s="571">
        <v>-2785</v>
      </c>
      <c r="U30" s="571">
        <v>-674</v>
      </c>
      <c r="V30" s="574">
        <v>2510</v>
      </c>
      <c r="W30" s="573">
        <v>911</v>
      </c>
      <c r="X30" s="571">
        <v>-1217</v>
      </c>
      <c r="Y30" s="571">
        <v>-868</v>
      </c>
      <c r="Z30" s="574">
        <v>3664</v>
      </c>
      <c r="AA30" s="570">
        <v>1839</v>
      </c>
      <c r="AB30" s="575">
        <v>-2211</v>
      </c>
      <c r="AC30" s="571">
        <v>1405</v>
      </c>
      <c r="AD30" s="574">
        <v>-739</v>
      </c>
      <c r="AE30" s="573">
        <v>-1252</v>
      </c>
      <c r="AF30" s="571">
        <v>982</v>
      </c>
      <c r="AG30" s="571">
        <v>-346</v>
      </c>
      <c r="AH30" s="574">
        <v>-8487</v>
      </c>
      <c r="AI30" s="570">
        <v>-4154</v>
      </c>
      <c r="AJ30" s="572">
        <v>-870</v>
      </c>
      <c r="AK30" s="564">
        <v>-26805</v>
      </c>
      <c r="AL30" s="567">
        <v>-11992</v>
      </c>
      <c r="AM30" s="570">
        <v>943</v>
      </c>
      <c r="AN30" s="572">
        <v>618</v>
      </c>
      <c r="AO30" s="575">
        <v>-4485</v>
      </c>
      <c r="AP30" s="576">
        <v>912</v>
      </c>
      <c r="BS30" s="26"/>
      <c r="BT30" s="26"/>
      <c r="BU30" s="26"/>
      <c r="BV30" s="26"/>
    </row>
    <row r="31" spans="2:74" ht="39" customHeight="1">
      <c r="B31" s="577" t="s">
        <v>351</v>
      </c>
      <c r="C31" s="473" t="s">
        <v>352</v>
      </c>
      <c r="D31" s="471" t="s">
        <v>352</v>
      </c>
      <c r="E31" s="471" t="s">
        <v>352</v>
      </c>
      <c r="F31" s="475" t="s">
        <v>352</v>
      </c>
      <c r="G31" s="473" t="s">
        <v>352</v>
      </c>
      <c r="H31" s="471" t="s">
        <v>352</v>
      </c>
      <c r="I31" s="471" t="s">
        <v>352</v>
      </c>
      <c r="J31" s="475" t="s">
        <v>352</v>
      </c>
      <c r="K31" s="473" t="s">
        <v>259</v>
      </c>
      <c r="L31" s="471" t="s">
        <v>352</v>
      </c>
      <c r="M31" s="471" t="s">
        <v>352</v>
      </c>
      <c r="N31" s="475" t="s">
        <v>352</v>
      </c>
      <c r="O31" s="476" t="s">
        <v>259</v>
      </c>
      <c r="P31" s="471" t="s">
        <v>259</v>
      </c>
      <c r="Q31" s="471" t="s">
        <v>259</v>
      </c>
      <c r="R31" s="469" t="s">
        <v>259</v>
      </c>
      <c r="S31" s="473" t="s">
        <v>259</v>
      </c>
      <c r="T31" s="471" t="s">
        <v>259</v>
      </c>
      <c r="U31" s="471" t="s">
        <v>259</v>
      </c>
      <c r="V31" s="475" t="s">
        <v>259</v>
      </c>
      <c r="W31" s="473" t="s">
        <v>259</v>
      </c>
      <c r="X31" s="471" t="s">
        <v>259</v>
      </c>
      <c r="Y31" s="471" t="s">
        <v>259</v>
      </c>
      <c r="Z31" s="475" t="s">
        <v>259</v>
      </c>
      <c r="AA31" s="465" t="s">
        <v>353</v>
      </c>
      <c r="AB31" s="477" t="s">
        <v>259</v>
      </c>
      <c r="AC31" s="471" t="s">
        <v>259</v>
      </c>
      <c r="AD31" s="475" t="s">
        <v>259</v>
      </c>
      <c r="AE31" s="463">
        <v>6897</v>
      </c>
      <c r="AF31" s="462">
        <v>3676</v>
      </c>
      <c r="AG31" s="462">
        <v>6606</v>
      </c>
      <c r="AH31" s="464">
        <v>1629</v>
      </c>
      <c r="AI31" s="465">
        <v>7433</v>
      </c>
      <c r="AJ31" s="461">
        <v>4695</v>
      </c>
      <c r="AK31" s="466">
        <v>-23232</v>
      </c>
      <c r="AL31" s="467">
        <v>10254</v>
      </c>
      <c r="AM31" s="465">
        <v>2340</v>
      </c>
      <c r="AN31" s="461">
        <v>3044</v>
      </c>
      <c r="AO31" s="466">
        <v>8685</v>
      </c>
      <c r="AP31" s="467">
        <v>4196</v>
      </c>
      <c r="BS31" s="26"/>
      <c r="BT31" s="26"/>
      <c r="BU31" s="26"/>
      <c r="BV31" s="26"/>
    </row>
    <row r="32" spans="2:74" s="60" customFormat="1" ht="39" customHeight="1" thickBot="1">
      <c r="B32" s="578" t="s">
        <v>276</v>
      </c>
      <c r="C32" s="561">
        <v>-244</v>
      </c>
      <c r="D32" s="579">
        <v>-678</v>
      </c>
      <c r="E32" s="560">
        <v>-647</v>
      </c>
      <c r="F32" s="580">
        <v>-713</v>
      </c>
      <c r="G32" s="562">
        <v>-268</v>
      </c>
      <c r="H32" s="579">
        <v>-1826</v>
      </c>
      <c r="I32" s="560">
        <v>-583</v>
      </c>
      <c r="J32" s="563">
        <v>-101</v>
      </c>
      <c r="K32" s="562">
        <v>-294</v>
      </c>
      <c r="L32" s="560">
        <f>-1678-K32</f>
        <v>-1384</v>
      </c>
      <c r="M32" s="560">
        <v>-534</v>
      </c>
      <c r="N32" s="563">
        <v>-1171</v>
      </c>
      <c r="O32" s="559">
        <v>-160</v>
      </c>
      <c r="P32" s="560">
        <v>-1498</v>
      </c>
      <c r="Q32" s="560">
        <v>-1165</v>
      </c>
      <c r="R32" s="561">
        <v>-2683</v>
      </c>
      <c r="S32" s="562">
        <v>-1335</v>
      </c>
      <c r="T32" s="560">
        <v>-1522</v>
      </c>
      <c r="U32" s="560">
        <v>19</v>
      </c>
      <c r="V32" s="563">
        <v>-631</v>
      </c>
      <c r="W32" s="562">
        <v>-1499</v>
      </c>
      <c r="X32" s="560">
        <v>-2408</v>
      </c>
      <c r="Y32" s="560">
        <v>-117</v>
      </c>
      <c r="Z32" s="563">
        <v>2694</v>
      </c>
      <c r="AA32" s="559">
        <v>219</v>
      </c>
      <c r="AB32" s="564">
        <v>-562</v>
      </c>
      <c r="AC32" s="560">
        <v>-449</v>
      </c>
      <c r="AD32" s="563">
        <v>-1040</v>
      </c>
      <c r="AE32" s="562">
        <v>-342</v>
      </c>
      <c r="AF32" s="560">
        <v>-1112</v>
      </c>
      <c r="AG32" s="560">
        <v>-950</v>
      </c>
      <c r="AH32" s="563">
        <v>-422</v>
      </c>
      <c r="AI32" s="559">
        <v>-556</v>
      </c>
      <c r="AJ32" s="561">
        <v>-1290</v>
      </c>
      <c r="AK32" s="564">
        <v>-508</v>
      </c>
      <c r="AL32" s="567">
        <v>-445</v>
      </c>
      <c r="AM32" s="559">
        <v>-689</v>
      </c>
      <c r="AN32" s="561">
        <v>-1680</v>
      </c>
      <c r="AO32" s="564">
        <v>-661</v>
      </c>
      <c r="AP32" s="567">
        <v>-972</v>
      </c>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row>
    <row r="33" spans="2:46" s="13" customFormat="1" ht="39" customHeight="1" thickTop="1">
      <c r="B33" s="581" t="s">
        <v>354</v>
      </c>
      <c r="C33" s="582">
        <v>-721</v>
      </c>
      <c r="D33" s="583">
        <v>-16788</v>
      </c>
      <c r="E33" s="583">
        <v>5745</v>
      </c>
      <c r="F33" s="584">
        <v>-21845</v>
      </c>
      <c r="G33" s="582">
        <v>9802</v>
      </c>
      <c r="H33" s="583">
        <v>-250873</v>
      </c>
      <c r="I33" s="583">
        <v>2114</v>
      </c>
      <c r="J33" s="585">
        <v>-173518</v>
      </c>
      <c r="K33" s="582">
        <f>SUM(K28:K32)-1</f>
        <v>18441</v>
      </c>
      <c r="L33" s="583">
        <f>25908-K33</f>
        <v>7467</v>
      </c>
      <c r="M33" s="583">
        <v>10889</v>
      </c>
      <c r="N33" s="585">
        <v>6909</v>
      </c>
      <c r="O33" s="586">
        <v>18713</v>
      </c>
      <c r="P33" s="583">
        <v>12643</v>
      </c>
      <c r="Q33" s="583">
        <v>16276</v>
      </c>
      <c r="R33" s="584">
        <v>11134</v>
      </c>
      <c r="S33" s="582">
        <v>27068</v>
      </c>
      <c r="T33" s="583">
        <v>8376</v>
      </c>
      <c r="U33" s="583">
        <v>18116</v>
      </c>
      <c r="V33" s="585">
        <v>9133</v>
      </c>
      <c r="W33" s="582">
        <v>16301</v>
      </c>
      <c r="X33" s="583">
        <v>19611</v>
      </c>
      <c r="Y33" s="583">
        <v>-8634</v>
      </c>
      <c r="Z33" s="585">
        <v>-8277</v>
      </c>
      <c r="AA33" s="586">
        <v>-1564</v>
      </c>
      <c r="AB33" s="587">
        <v>21572</v>
      </c>
      <c r="AC33" s="583">
        <v>-11961</v>
      </c>
      <c r="AD33" s="585">
        <v>747</v>
      </c>
      <c r="AE33" s="582">
        <v>6554</v>
      </c>
      <c r="AF33" s="583">
        <v>2564</v>
      </c>
      <c r="AG33" s="583">
        <v>5656</v>
      </c>
      <c r="AH33" s="585">
        <v>1207</v>
      </c>
      <c r="AI33" s="586">
        <v>6876</v>
      </c>
      <c r="AJ33" s="584">
        <v>3405</v>
      </c>
      <c r="AK33" s="587">
        <v>-23739</v>
      </c>
      <c r="AL33" s="588">
        <v>9809</v>
      </c>
      <c r="AM33" s="586">
        <v>1650</v>
      </c>
      <c r="AN33" s="584">
        <v>1365</v>
      </c>
      <c r="AO33" s="587">
        <v>8023</v>
      </c>
      <c r="AP33" s="588">
        <v>3225</v>
      </c>
    </row>
    <row r="34" spans="2:46" s="434" customFormat="1" ht="39" customHeight="1">
      <c r="C34" s="589"/>
      <c r="D34" s="589"/>
      <c r="E34" s="589"/>
      <c r="F34" s="589"/>
      <c r="G34" s="589"/>
      <c r="H34" s="589"/>
      <c r="I34" s="589"/>
      <c r="J34" s="589"/>
      <c r="K34" s="589"/>
      <c r="L34" s="589"/>
      <c r="M34" s="589"/>
      <c r="N34" s="589"/>
      <c r="O34" s="589"/>
      <c r="P34" s="589"/>
      <c r="Q34" s="589"/>
      <c r="R34" s="589"/>
      <c r="S34" s="561"/>
      <c r="T34" s="561"/>
      <c r="U34" s="561"/>
      <c r="V34" s="561"/>
      <c r="W34" s="561"/>
      <c r="X34" s="561"/>
      <c r="Y34" s="561"/>
      <c r="Z34" s="561"/>
      <c r="AA34" s="561"/>
      <c r="AB34" s="561"/>
      <c r="AC34" s="561"/>
      <c r="AD34" s="561"/>
      <c r="AE34" s="561"/>
      <c r="AF34" s="561"/>
      <c r="AG34" s="561"/>
      <c r="AH34" s="561"/>
      <c r="AI34" s="561"/>
      <c r="AM34" s="561"/>
      <c r="AN34" s="561"/>
      <c r="AQ34" s="561"/>
    </row>
    <row r="35" spans="2:46" ht="20.25" customHeight="1">
      <c r="B35" s="590" t="s">
        <v>355</v>
      </c>
      <c r="AI35" s="591"/>
      <c r="AJ35" s="591"/>
      <c r="AK35" s="591"/>
      <c r="AL35" s="591"/>
      <c r="AM35" s="591"/>
      <c r="AN35" s="591"/>
      <c r="AO35" s="591"/>
      <c r="AP35" s="591"/>
      <c r="AQ35" s="591"/>
    </row>
    <row r="36" spans="2:46">
      <c r="B36" s="592"/>
      <c r="C36" s="593"/>
      <c r="D36" s="593"/>
      <c r="E36" s="593"/>
      <c r="F36" s="593"/>
      <c r="G36" s="593"/>
      <c r="H36" s="593"/>
      <c r="I36" s="593"/>
      <c r="J36" s="593"/>
      <c r="K36" s="593"/>
      <c r="L36" s="593"/>
      <c r="M36" s="593"/>
      <c r="N36" s="593"/>
      <c r="O36" s="593"/>
      <c r="P36" s="593"/>
      <c r="Q36" s="593"/>
      <c r="R36" s="593"/>
      <c r="S36" s="594"/>
      <c r="T36" s="594"/>
      <c r="U36" s="594"/>
      <c r="V36" s="594"/>
      <c r="W36" s="594"/>
      <c r="X36" s="594"/>
      <c r="Y36" s="595"/>
      <c r="Z36" s="595"/>
      <c r="AA36" s="595"/>
      <c r="AB36" s="596"/>
      <c r="AC36" s="596"/>
      <c r="AD36" s="596"/>
      <c r="AE36" s="595"/>
      <c r="AF36" s="595"/>
      <c r="AG36" s="595"/>
      <c r="AH36" s="595"/>
      <c r="AI36" s="597"/>
      <c r="AJ36" s="598"/>
      <c r="AK36" s="598"/>
      <c r="AL36" s="598"/>
      <c r="AM36" s="597"/>
      <c r="AN36" s="597"/>
      <c r="AO36" s="598"/>
      <c r="AP36" s="598"/>
      <c r="AQ36" s="597"/>
      <c r="AR36" s="598"/>
      <c r="AS36" s="598"/>
      <c r="AT36" s="598"/>
    </row>
    <row r="37" spans="2:46">
      <c r="B37" s="592"/>
      <c r="C37" s="593"/>
      <c r="D37" s="593"/>
      <c r="E37" s="593"/>
      <c r="F37" s="593"/>
      <c r="G37" s="593"/>
      <c r="H37" s="593"/>
      <c r="I37" s="593"/>
      <c r="J37" s="593"/>
      <c r="K37" s="593"/>
      <c r="L37" s="593"/>
      <c r="M37" s="593"/>
      <c r="N37" s="593"/>
      <c r="O37" s="593"/>
      <c r="P37" s="593"/>
      <c r="Q37" s="593"/>
      <c r="R37" s="593"/>
      <c r="S37" s="594"/>
      <c r="T37" s="594"/>
      <c r="U37" s="594"/>
      <c r="V37" s="594"/>
      <c r="W37" s="594"/>
      <c r="X37" s="594"/>
      <c r="Y37" s="595"/>
      <c r="Z37" s="595"/>
      <c r="AA37" s="595"/>
      <c r="AB37" s="596"/>
      <c r="AC37" s="596"/>
      <c r="AD37" s="596"/>
      <c r="AE37" s="595"/>
      <c r="AF37" s="595"/>
      <c r="AG37" s="595"/>
      <c r="AH37" s="595"/>
      <c r="AI37" s="597"/>
      <c r="AJ37" s="598"/>
      <c r="AK37" s="598"/>
      <c r="AL37" s="598"/>
      <c r="AM37" s="597"/>
      <c r="AN37" s="597"/>
      <c r="AO37" s="598"/>
      <c r="AP37" s="598"/>
      <c r="AQ37" s="597"/>
      <c r="AR37" s="598"/>
      <c r="AS37" s="598"/>
      <c r="AT37" s="598"/>
    </row>
    <row r="38" spans="2:46">
      <c r="B38" s="592"/>
      <c r="C38" s="593"/>
      <c r="D38" s="593"/>
      <c r="E38" s="593"/>
      <c r="F38" s="593"/>
      <c r="G38" s="593"/>
      <c r="H38" s="593"/>
      <c r="I38" s="593"/>
      <c r="J38" s="593"/>
      <c r="K38" s="593"/>
      <c r="L38" s="593"/>
      <c r="M38" s="593"/>
      <c r="N38" s="593"/>
      <c r="O38" s="593"/>
      <c r="P38" s="593"/>
      <c r="Q38" s="593"/>
      <c r="R38" s="593"/>
      <c r="S38" s="594"/>
      <c r="T38" s="594"/>
      <c r="U38" s="594"/>
      <c r="V38" s="594"/>
      <c r="W38" s="594"/>
      <c r="X38" s="594"/>
      <c r="Y38" s="101"/>
      <c r="Z38" s="102"/>
      <c r="AA38" s="102"/>
      <c r="AB38" s="599"/>
      <c r="AC38" s="599"/>
      <c r="AD38" s="599"/>
      <c r="AE38" s="102"/>
      <c r="AF38" s="102"/>
      <c r="AG38" s="102"/>
      <c r="AH38" s="102"/>
      <c r="AI38" s="171"/>
      <c r="AJ38" s="600"/>
      <c r="AK38" s="600"/>
      <c r="AL38" s="600"/>
      <c r="AM38" s="171"/>
      <c r="AN38" s="171"/>
      <c r="AO38" s="600"/>
      <c r="AP38" s="600"/>
      <c r="AQ38" s="171"/>
      <c r="AR38" s="600"/>
      <c r="AS38" s="600"/>
      <c r="AT38" s="600"/>
    </row>
    <row r="39" spans="2:46">
      <c r="B39" s="592"/>
      <c r="C39" s="593"/>
      <c r="D39" s="593"/>
      <c r="E39" s="593"/>
      <c r="F39" s="593"/>
      <c r="G39" s="593"/>
      <c r="H39" s="593"/>
      <c r="I39" s="593"/>
      <c r="J39" s="593"/>
      <c r="K39" s="593"/>
      <c r="L39" s="593"/>
      <c r="M39" s="593"/>
      <c r="N39" s="593"/>
      <c r="O39" s="593"/>
      <c r="P39" s="593"/>
      <c r="Q39" s="593"/>
      <c r="R39" s="593"/>
      <c r="S39" s="594"/>
      <c r="T39" s="594"/>
      <c r="U39" s="594"/>
      <c r="V39" s="594"/>
      <c r="W39" s="594"/>
      <c r="X39" s="594"/>
      <c r="Y39" s="101"/>
      <c r="Z39" s="102"/>
      <c r="AA39" s="102"/>
      <c r="AB39" s="599"/>
      <c r="AC39" s="599"/>
      <c r="AD39" s="599"/>
      <c r="AE39" s="102"/>
      <c r="AF39" s="102"/>
      <c r="AG39" s="102"/>
      <c r="AH39" s="102"/>
      <c r="AI39" s="171"/>
      <c r="AJ39" s="600"/>
      <c r="AK39" s="600"/>
      <c r="AL39" s="600"/>
      <c r="AM39" s="171"/>
      <c r="AN39" s="171"/>
      <c r="AO39" s="600"/>
      <c r="AP39" s="600"/>
      <c r="AQ39" s="171"/>
      <c r="AR39" s="600"/>
      <c r="AS39" s="600"/>
      <c r="AT39" s="600"/>
    </row>
    <row r="44" spans="2:46" ht="14.25" customHeight="1"/>
  </sheetData>
  <mergeCells count="10">
    <mergeCell ref="AA2:AD2"/>
    <mergeCell ref="AE2:AH2"/>
    <mergeCell ref="AI2:AL2"/>
    <mergeCell ref="AM2:AP2"/>
    <mergeCell ref="C2:F2"/>
    <mergeCell ref="G2:J2"/>
    <mergeCell ref="K2:N2"/>
    <mergeCell ref="O2:R2"/>
    <mergeCell ref="S2:V2"/>
    <mergeCell ref="W2:Z2"/>
  </mergeCells>
  <phoneticPr fontId="2"/>
  <printOptions horizontalCentered="1"/>
  <pageMargins left="0.31496062992125984" right="0.19685039370078741" top="0.78740157480314965" bottom="0.39370078740157483" header="0.27559055118110237" footer="0.35433070866141736"/>
  <pageSetup paperSize="8" scale="22" orientation="landscape"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2684B-12F6-4A78-91D5-9C7B4BC53B11}">
  <sheetPr>
    <pageSetUpPr fitToPage="1"/>
  </sheetPr>
  <dimension ref="A1:AO76"/>
  <sheetViews>
    <sheetView showGridLines="0" view="pageBreakPreview" zoomScale="40" zoomScaleNormal="70" zoomScaleSheetLayoutView="40" workbookViewId="0">
      <pane xSplit="1" topLeftCell="B1" activePane="topRight" state="frozen"/>
      <selection activeCell="U78" activeCellId="1" sqref="A1 U78"/>
      <selection pane="topRight" activeCell="L56" sqref="L56"/>
    </sheetView>
  </sheetViews>
  <sheetFormatPr defaultColWidth="9" defaultRowHeight="14.25"/>
  <cols>
    <col min="1" max="1" width="86.25" style="880" customWidth="1"/>
    <col min="2" max="4" width="15.125" style="880" bestFit="1" customWidth="1"/>
    <col min="5" max="9" width="15.125" style="880" customWidth="1"/>
    <col min="10" max="18" width="15.125" style="880" bestFit="1" customWidth="1"/>
    <col min="19" max="21" width="15.125" style="880" customWidth="1"/>
    <col min="22" max="41" width="15.25" style="880" customWidth="1"/>
    <col min="42" max="16384" width="9" style="880"/>
  </cols>
  <sheetData>
    <row r="1" spans="1:41" ht="22.5" customHeight="1">
      <c r="A1" s="1371" t="s">
        <v>611</v>
      </c>
    </row>
    <row r="2" spans="1:41" ht="22.5" customHeight="1">
      <c r="D2" s="100"/>
      <c r="E2" s="100"/>
      <c r="F2" s="100"/>
      <c r="G2" s="100"/>
      <c r="H2" s="100"/>
      <c r="J2" s="100"/>
      <c r="K2" s="100"/>
      <c r="L2" s="100"/>
      <c r="M2" s="100"/>
      <c r="N2" s="100"/>
      <c r="O2" s="100"/>
      <c r="P2" s="100"/>
      <c r="Q2" s="100"/>
      <c r="R2" s="100"/>
      <c r="S2" s="100"/>
      <c r="T2" s="100"/>
      <c r="U2" s="1372"/>
      <c r="V2" s="100"/>
      <c r="W2" s="100"/>
      <c r="X2" s="1372"/>
      <c r="Y2" s="1372"/>
      <c r="Z2" s="1372"/>
      <c r="AB2" s="1372"/>
      <c r="AC2" s="100"/>
      <c r="AD2" s="100"/>
      <c r="AE2" s="100"/>
      <c r="AF2" s="1372"/>
      <c r="AG2" s="1372"/>
      <c r="AH2" s="1372"/>
      <c r="AM2" s="1372"/>
      <c r="AN2" s="1372"/>
      <c r="AO2" s="1372" t="s">
        <v>588</v>
      </c>
    </row>
    <row r="3" spans="1:41" ht="5.25" customHeight="1"/>
    <row r="4" spans="1:41" s="1027" customFormat="1" ht="28.5" customHeight="1">
      <c r="A4" s="1597"/>
      <c r="B4" s="991" t="s">
        <v>85</v>
      </c>
      <c r="C4" s="991" t="s">
        <v>85</v>
      </c>
      <c r="D4" s="991" t="s">
        <v>85</v>
      </c>
      <c r="E4" s="991" t="s">
        <v>85</v>
      </c>
      <c r="F4" s="991" t="s">
        <v>237</v>
      </c>
      <c r="G4" s="991" t="s">
        <v>237</v>
      </c>
      <c r="H4" s="991" t="s">
        <v>237</v>
      </c>
      <c r="I4" s="991" t="s">
        <v>237</v>
      </c>
      <c r="J4" s="991" t="s">
        <v>483</v>
      </c>
      <c r="K4" s="991" t="s">
        <v>483</v>
      </c>
      <c r="L4" s="991" t="s">
        <v>483</v>
      </c>
      <c r="M4" s="991" t="s">
        <v>483</v>
      </c>
      <c r="N4" s="991" t="s">
        <v>506</v>
      </c>
      <c r="O4" s="991" t="s">
        <v>506</v>
      </c>
      <c r="P4" s="991" t="s">
        <v>506</v>
      </c>
      <c r="Q4" s="991" t="s">
        <v>506</v>
      </c>
      <c r="R4" s="991" t="s">
        <v>524</v>
      </c>
      <c r="S4" s="991" t="s">
        <v>524</v>
      </c>
      <c r="T4" s="991" t="s">
        <v>524</v>
      </c>
      <c r="U4" s="991" t="s">
        <v>524</v>
      </c>
      <c r="V4" s="1373" t="s">
        <v>533</v>
      </c>
      <c r="W4" s="991" t="s">
        <v>533</v>
      </c>
      <c r="X4" s="991" t="s">
        <v>533</v>
      </c>
      <c r="Y4" s="991" t="s">
        <v>533</v>
      </c>
      <c r="Z4" s="991" t="s">
        <v>544</v>
      </c>
      <c r="AA4" s="991" t="s">
        <v>544</v>
      </c>
      <c r="AB4" s="991" t="s">
        <v>544</v>
      </c>
      <c r="AC4" s="991" t="s">
        <v>544</v>
      </c>
      <c r="AD4" s="991" t="s">
        <v>587</v>
      </c>
      <c r="AE4" s="991" t="s">
        <v>587</v>
      </c>
      <c r="AF4" s="991" t="s">
        <v>587</v>
      </c>
      <c r="AG4" s="991" t="s">
        <v>587</v>
      </c>
      <c r="AH4" s="991" t="s">
        <v>605</v>
      </c>
      <c r="AI4" s="991" t="s">
        <v>605</v>
      </c>
      <c r="AJ4" s="991" t="s">
        <v>605</v>
      </c>
      <c r="AK4" s="991" t="s">
        <v>605</v>
      </c>
      <c r="AL4" s="991" t="s">
        <v>640</v>
      </c>
      <c r="AM4" s="991" t="s">
        <v>640</v>
      </c>
      <c r="AN4" s="991" t="s">
        <v>640</v>
      </c>
      <c r="AO4" s="1023" t="s">
        <v>640</v>
      </c>
    </row>
    <row r="5" spans="1:41" s="1027" customFormat="1" ht="28.5" customHeight="1">
      <c r="A5" s="1598"/>
      <c r="B5" s="1170" t="s">
        <v>471</v>
      </c>
      <c r="C5" s="1170" t="s">
        <v>472</v>
      </c>
      <c r="D5" s="1170" t="s">
        <v>473</v>
      </c>
      <c r="E5" s="1170" t="s">
        <v>474</v>
      </c>
      <c r="F5" s="1170" t="s">
        <v>471</v>
      </c>
      <c r="G5" s="1170" t="s">
        <v>472</v>
      </c>
      <c r="H5" s="1170" t="s">
        <v>473</v>
      </c>
      <c r="I5" s="1170" t="s">
        <v>474</v>
      </c>
      <c r="J5" s="1170" t="s">
        <v>471</v>
      </c>
      <c r="K5" s="1170" t="s">
        <v>472</v>
      </c>
      <c r="L5" s="1170" t="s">
        <v>473</v>
      </c>
      <c r="M5" s="1170" t="s">
        <v>474</v>
      </c>
      <c r="N5" s="1170" t="s">
        <v>471</v>
      </c>
      <c r="O5" s="1170" t="s">
        <v>472</v>
      </c>
      <c r="P5" s="1170" t="s">
        <v>473</v>
      </c>
      <c r="Q5" s="1170" t="s">
        <v>474</v>
      </c>
      <c r="R5" s="1170" t="s">
        <v>471</v>
      </c>
      <c r="S5" s="1170" t="s">
        <v>472</v>
      </c>
      <c r="T5" s="1170" t="s">
        <v>473</v>
      </c>
      <c r="U5" s="1170" t="s">
        <v>474</v>
      </c>
      <c r="V5" s="1374" t="s">
        <v>471</v>
      </c>
      <c r="W5" s="1170" t="s">
        <v>472</v>
      </c>
      <c r="X5" s="1170" t="s">
        <v>473</v>
      </c>
      <c r="Y5" s="1170" t="s">
        <v>474</v>
      </c>
      <c r="Z5" s="1170" t="s">
        <v>471</v>
      </c>
      <c r="AA5" s="1170" t="s">
        <v>472</v>
      </c>
      <c r="AB5" s="1170" t="s">
        <v>473</v>
      </c>
      <c r="AC5" s="1170" t="s">
        <v>474</v>
      </c>
      <c r="AD5" s="1170" t="s">
        <v>589</v>
      </c>
      <c r="AE5" s="1170" t="s">
        <v>472</v>
      </c>
      <c r="AF5" s="1170" t="s">
        <v>473</v>
      </c>
      <c r="AG5" s="1170" t="s">
        <v>474</v>
      </c>
      <c r="AH5" s="1170" t="s">
        <v>471</v>
      </c>
      <c r="AI5" s="1170" t="s">
        <v>472</v>
      </c>
      <c r="AJ5" s="1170" t="s">
        <v>473</v>
      </c>
      <c r="AK5" s="1170" t="s">
        <v>474</v>
      </c>
      <c r="AL5" s="1170" t="s">
        <v>471</v>
      </c>
      <c r="AM5" s="1170" t="s">
        <v>472</v>
      </c>
      <c r="AN5" s="1170" t="s">
        <v>473</v>
      </c>
      <c r="AO5" s="1375" t="s">
        <v>474</v>
      </c>
    </row>
    <row r="6" spans="1:41" s="1028" customFormat="1" ht="40.15" customHeight="1">
      <c r="A6" s="1376" t="s">
        <v>88</v>
      </c>
      <c r="B6" s="674"/>
      <c r="C6" s="674"/>
      <c r="D6" s="674"/>
      <c r="E6" s="674"/>
      <c r="F6" s="674"/>
      <c r="G6" s="674"/>
      <c r="H6" s="674"/>
      <c r="I6" s="674"/>
      <c r="J6" s="674"/>
      <c r="K6" s="674"/>
      <c r="L6" s="674"/>
      <c r="M6" s="674"/>
      <c r="N6" s="674"/>
      <c r="O6" s="674"/>
      <c r="P6" s="674"/>
      <c r="Q6" s="674"/>
      <c r="R6" s="674"/>
      <c r="S6" s="674"/>
      <c r="T6" s="96"/>
      <c r="U6" s="96"/>
      <c r="V6" s="1377"/>
      <c r="W6" s="96"/>
      <c r="X6" s="96"/>
      <c r="Y6" s="96"/>
      <c r="Z6" s="96"/>
      <c r="AA6" s="96"/>
      <c r="AB6" s="96"/>
      <c r="AC6" s="96"/>
      <c r="AD6" s="96"/>
      <c r="AE6" s="96"/>
      <c r="AF6" s="96"/>
      <c r="AG6" s="96"/>
      <c r="AH6" s="96"/>
      <c r="AI6" s="1034"/>
      <c r="AJ6" s="1034"/>
      <c r="AK6" s="1034"/>
      <c r="AL6" s="96"/>
      <c r="AM6" s="96"/>
      <c r="AN6" s="96"/>
      <c r="AO6" s="139"/>
    </row>
    <row r="7" spans="1:41" s="1028" customFormat="1" ht="40.15" customHeight="1">
      <c r="A7" s="1378" t="s">
        <v>566</v>
      </c>
      <c r="B7" s="96">
        <v>447145</v>
      </c>
      <c r="C7" s="96">
        <v>415321</v>
      </c>
      <c r="D7" s="96">
        <v>419214</v>
      </c>
      <c r="E7" s="96">
        <v>377553</v>
      </c>
      <c r="F7" s="96">
        <v>439194</v>
      </c>
      <c r="G7" s="96">
        <v>423355</v>
      </c>
      <c r="H7" s="96">
        <v>431707</v>
      </c>
      <c r="I7" s="96">
        <v>419920</v>
      </c>
      <c r="J7" s="96">
        <v>431664</v>
      </c>
      <c r="K7" s="96">
        <v>432939</v>
      </c>
      <c r="L7" s="96">
        <v>447914</v>
      </c>
      <c r="M7" s="96">
        <v>405648</v>
      </c>
      <c r="N7" s="96">
        <v>423701</v>
      </c>
      <c r="O7" s="96">
        <v>406050</v>
      </c>
      <c r="P7" s="96">
        <v>370849</v>
      </c>
      <c r="Q7" s="96">
        <v>366239</v>
      </c>
      <c r="R7" s="96">
        <v>353210</v>
      </c>
      <c r="S7" s="96">
        <v>337934</v>
      </c>
      <c r="T7" s="1379">
        <v>364182</v>
      </c>
      <c r="U7" s="1379">
        <v>408210</v>
      </c>
      <c r="V7" s="1380">
        <v>413076</v>
      </c>
      <c r="W7" s="825">
        <v>426825</v>
      </c>
      <c r="X7" s="787">
        <v>443639</v>
      </c>
      <c r="Y7" s="787">
        <v>433130</v>
      </c>
      <c r="Z7" s="825">
        <v>442558</v>
      </c>
      <c r="AA7" s="825">
        <v>446710</v>
      </c>
      <c r="AB7" s="825">
        <v>441464</v>
      </c>
      <c r="AC7" s="825">
        <v>418587</v>
      </c>
      <c r="AD7" s="825">
        <v>413366</v>
      </c>
      <c r="AE7" s="825">
        <v>431272</v>
      </c>
      <c r="AF7" s="825">
        <v>399010</v>
      </c>
      <c r="AG7" s="825">
        <v>407944</v>
      </c>
      <c r="AH7" s="825">
        <v>330069</v>
      </c>
      <c r="AI7" s="990">
        <v>374503</v>
      </c>
      <c r="AJ7" s="990">
        <v>391438</v>
      </c>
      <c r="AK7" s="990">
        <v>416717</v>
      </c>
      <c r="AL7" s="825">
        <v>468880</v>
      </c>
      <c r="AM7" s="825">
        <v>483501</v>
      </c>
      <c r="AN7" s="825">
        <v>522741</v>
      </c>
      <c r="AO7" s="1204">
        <v>523096</v>
      </c>
    </row>
    <row r="8" spans="1:41" s="1028" customFormat="1" ht="40.15" customHeight="1">
      <c r="A8" s="1381" t="s">
        <v>567</v>
      </c>
      <c r="B8" s="364">
        <v>20570</v>
      </c>
      <c r="C8" s="364">
        <v>20476</v>
      </c>
      <c r="D8" s="364">
        <v>21740</v>
      </c>
      <c r="E8" s="364">
        <v>25731</v>
      </c>
      <c r="F8" s="364">
        <v>20496</v>
      </c>
      <c r="G8" s="364">
        <v>20963</v>
      </c>
      <c r="H8" s="364">
        <v>24863</v>
      </c>
      <c r="I8" s="364">
        <v>22606</v>
      </c>
      <c r="J8" s="364">
        <v>19733</v>
      </c>
      <c r="K8" s="364">
        <v>20845</v>
      </c>
      <c r="L8" s="364">
        <v>23224</v>
      </c>
      <c r="M8" s="364">
        <v>27733</v>
      </c>
      <c r="N8" s="364">
        <v>21236</v>
      </c>
      <c r="O8" s="364">
        <v>23150</v>
      </c>
      <c r="P8" s="364">
        <v>22576</v>
      </c>
      <c r="Q8" s="364">
        <v>24271</v>
      </c>
      <c r="R8" s="364">
        <v>21829</v>
      </c>
      <c r="S8" s="364">
        <v>21604</v>
      </c>
      <c r="T8" s="1382">
        <v>22159</v>
      </c>
      <c r="U8" s="1382">
        <v>26221</v>
      </c>
      <c r="V8" s="1383">
        <v>19368</v>
      </c>
      <c r="W8" s="826">
        <v>24774</v>
      </c>
      <c r="X8" s="788">
        <v>25923</v>
      </c>
      <c r="Y8" s="788">
        <v>29723</v>
      </c>
      <c r="Z8" s="826">
        <v>25351</v>
      </c>
      <c r="AA8" s="826">
        <v>27164</v>
      </c>
      <c r="AB8" s="826">
        <v>27383</v>
      </c>
      <c r="AC8" s="826">
        <v>26972</v>
      </c>
      <c r="AD8" s="826">
        <v>24060</v>
      </c>
      <c r="AE8" s="826">
        <v>25134</v>
      </c>
      <c r="AF8" s="826">
        <v>25755</v>
      </c>
      <c r="AG8" s="826">
        <v>28284</v>
      </c>
      <c r="AH8" s="826">
        <v>19210</v>
      </c>
      <c r="AI8" s="1159">
        <v>20839</v>
      </c>
      <c r="AJ8" s="1159">
        <v>23594</v>
      </c>
      <c r="AK8" s="1159">
        <v>26115</v>
      </c>
      <c r="AL8" s="826">
        <v>23962</v>
      </c>
      <c r="AM8" s="826">
        <v>24350</v>
      </c>
      <c r="AN8" s="826">
        <v>25145</v>
      </c>
      <c r="AO8" s="1205">
        <v>29077</v>
      </c>
    </row>
    <row r="9" spans="1:41" s="1028" customFormat="1" ht="40.15" customHeight="1">
      <c r="A9" s="1384" t="s">
        <v>91</v>
      </c>
      <c r="B9" s="357">
        <v>467715</v>
      </c>
      <c r="C9" s="357">
        <v>435797</v>
      </c>
      <c r="D9" s="357">
        <v>440955</v>
      </c>
      <c r="E9" s="357">
        <v>403283</v>
      </c>
      <c r="F9" s="357">
        <v>459690</v>
      </c>
      <c r="G9" s="357">
        <v>444318</v>
      </c>
      <c r="H9" s="357">
        <v>456570</v>
      </c>
      <c r="I9" s="357">
        <v>442526</v>
      </c>
      <c r="J9" s="357">
        <v>451397</v>
      </c>
      <c r="K9" s="357">
        <v>453784</v>
      </c>
      <c r="L9" s="357">
        <v>471139</v>
      </c>
      <c r="M9" s="357">
        <v>433381</v>
      </c>
      <c r="N9" s="357">
        <v>444937</v>
      </c>
      <c r="O9" s="357">
        <v>429201</v>
      </c>
      <c r="P9" s="357">
        <v>393425</v>
      </c>
      <c r="Q9" s="357">
        <v>390509</v>
      </c>
      <c r="R9" s="357">
        <v>375039</v>
      </c>
      <c r="S9" s="357">
        <v>359539</v>
      </c>
      <c r="T9" s="1385">
        <v>386340</v>
      </c>
      <c r="U9" s="1385">
        <v>434431</v>
      </c>
      <c r="V9" s="1386">
        <v>432445</v>
      </c>
      <c r="W9" s="827">
        <v>451599</v>
      </c>
      <c r="X9" s="789">
        <v>469562</v>
      </c>
      <c r="Y9" s="789">
        <v>462853</v>
      </c>
      <c r="Z9" s="827">
        <v>467910</v>
      </c>
      <c r="AA9" s="827">
        <v>473873</v>
      </c>
      <c r="AB9" s="827">
        <v>468847</v>
      </c>
      <c r="AC9" s="827">
        <v>445560</v>
      </c>
      <c r="AD9" s="827">
        <v>437426</v>
      </c>
      <c r="AE9" s="827">
        <v>456406</v>
      </c>
      <c r="AF9" s="827">
        <v>424766</v>
      </c>
      <c r="AG9" s="827">
        <v>436227</v>
      </c>
      <c r="AH9" s="827">
        <v>349280</v>
      </c>
      <c r="AI9" s="857">
        <v>395342</v>
      </c>
      <c r="AJ9" s="857">
        <v>415031</v>
      </c>
      <c r="AK9" s="857">
        <v>442832</v>
      </c>
      <c r="AL9" s="827">
        <v>492842</v>
      </c>
      <c r="AM9" s="827">
        <v>507852</v>
      </c>
      <c r="AN9" s="827">
        <v>547885</v>
      </c>
      <c r="AO9" s="1206">
        <v>552173</v>
      </c>
    </row>
    <row r="10" spans="1:41" s="1028" customFormat="1" ht="40.15" customHeight="1">
      <c r="A10" s="1384" t="s">
        <v>26</v>
      </c>
      <c r="B10" s="357">
        <v>-419438</v>
      </c>
      <c r="C10" s="357">
        <v>-389004</v>
      </c>
      <c r="D10" s="357">
        <v>-394372</v>
      </c>
      <c r="E10" s="357">
        <v>-357690</v>
      </c>
      <c r="F10" s="357">
        <v>-409736</v>
      </c>
      <c r="G10" s="357">
        <v>-394805</v>
      </c>
      <c r="H10" s="357">
        <v>-403073</v>
      </c>
      <c r="I10" s="357">
        <v>-397268</v>
      </c>
      <c r="J10" s="357">
        <v>-404168</v>
      </c>
      <c r="K10" s="357">
        <v>-404820</v>
      </c>
      <c r="L10" s="357">
        <v>-418902</v>
      </c>
      <c r="M10" s="357">
        <v>-384123</v>
      </c>
      <c r="N10" s="357">
        <v>-399419</v>
      </c>
      <c r="O10" s="357">
        <v>-382997</v>
      </c>
      <c r="P10" s="357">
        <v>-351993</v>
      </c>
      <c r="Q10" s="357">
        <v>-342924</v>
      </c>
      <c r="R10" s="357">
        <v>-328216</v>
      </c>
      <c r="S10" s="357">
        <v>-314573</v>
      </c>
      <c r="T10" s="1387">
        <v>-336052</v>
      </c>
      <c r="U10" s="1387">
        <v>-375823</v>
      </c>
      <c r="V10" s="1388">
        <v>-380815</v>
      </c>
      <c r="W10" s="828">
        <v>-391768</v>
      </c>
      <c r="X10" s="789">
        <v>-412152</v>
      </c>
      <c r="Y10" s="789">
        <v>-399343</v>
      </c>
      <c r="Z10" s="828">
        <v>-408041</v>
      </c>
      <c r="AA10" s="828">
        <v>-412848</v>
      </c>
      <c r="AB10" s="828">
        <v>-407970</v>
      </c>
      <c r="AC10" s="828">
        <v>-386374</v>
      </c>
      <c r="AD10" s="828">
        <v>-382539</v>
      </c>
      <c r="AE10" s="828">
        <v>-401556</v>
      </c>
      <c r="AF10" s="828">
        <v>-375060</v>
      </c>
      <c r="AG10" s="828">
        <v>-375175</v>
      </c>
      <c r="AH10" s="828">
        <v>-310324</v>
      </c>
      <c r="AI10" s="856">
        <v>-349846</v>
      </c>
      <c r="AJ10" s="856">
        <v>-367010</v>
      </c>
      <c r="AK10" s="856">
        <v>-387185</v>
      </c>
      <c r="AL10" s="828">
        <v>-436396</v>
      </c>
      <c r="AM10" s="828">
        <v>-446581</v>
      </c>
      <c r="AN10" s="828">
        <v>-474947</v>
      </c>
      <c r="AO10" s="1207">
        <v>-471509</v>
      </c>
    </row>
    <row r="11" spans="1:41" s="1028" customFormat="1" ht="40.15" customHeight="1">
      <c r="A11" s="1389" t="s">
        <v>17</v>
      </c>
      <c r="B11" s="676">
        <v>48276</v>
      </c>
      <c r="C11" s="676">
        <v>46794</v>
      </c>
      <c r="D11" s="676">
        <v>46583</v>
      </c>
      <c r="E11" s="676">
        <v>45592</v>
      </c>
      <c r="F11" s="676">
        <v>49954</v>
      </c>
      <c r="G11" s="676">
        <v>49512</v>
      </c>
      <c r="H11" s="676">
        <v>53497</v>
      </c>
      <c r="I11" s="676">
        <v>45258</v>
      </c>
      <c r="J11" s="676">
        <v>47229</v>
      </c>
      <c r="K11" s="676">
        <v>48964</v>
      </c>
      <c r="L11" s="676">
        <v>52236</v>
      </c>
      <c r="M11" s="676">
        <v>49259</v>
      </c>
      <c r="N11" s="676">
        <v>45517</v>
      </c>
      <c r="O11" s="676">
        <v>46205</v>
      </c>
      <c r="P11" s="676">
        <v>41431</v>
      </c>
      <c r="Q11" s="676">
        <v>47586</v>
      </c>
      <c r="R11" s="676">
        <v>46823</v>
      </c>
      <c r="S11" s="676">
        <v>44965</v>
      </c>
      <c r="T11" s="1390">
        <v>50288</v>
      </c>
      <c r="U11" s="1390">
        <v>58609</v>
      </c>
      <c r="V11" s="1391">
        <v>51629</v>
      </c>
      <c r="W11" s="1152">
        <v>59831</v>
      </c>
      <c r="X11" s="790">
        <v>57410</v>
      </c>
      <c r="Y11" s="790">
        <v>63510</v>
      </c>
      <c r="Z11" s="1152">
        <v>59868</v>
      </c>
      <c r="AA11" s="1152">
        <v>61025</v>
      </c>
      <c r="AB11" s="1152">
        <v>60878</v>
      </c>
      <c r="AC11" s="1152">
        <v>59185</v>
      </c>
      <c r="AD11" s="1152">
        <v>54887</v>
      </c>
      <c r="AE11" s="1152">
        <v>54850</v>
      </c>
      <c r="AF11" s="1152">
        <v>49706</v>
      </c>
      <c r="AG11" s="1152">
        <v>61051</v>
      </c>
      <c r="AH11" s="1152">
        <v>38955</v>
      </c>
      <c r="AI11" s="1162">
        <v>45497</v>
      </c>
      <c r="AJ11" s="1162">
        <v>48021</v>
      </c>
      <c r="AK11" s="1162">
        <v>55647</v>
      </c>
      <c r="AL11" s="1152">
        <v>56446</v>
      </c>
      <c r="AM11" s="1152">
        <v>61270</v>
      </c>
      <c r="AN11" s="1152">
        <v>72939</v>
      </c>
      <c r="AO11" s="1208">
        <v>80664</v>
      </c>
    </row>
    <row r="12" spans="1:41" s="1041" customFormat="1" ht="40.15" customHeight="1">
      <c r="A12" s="1392" t="s">
        <v>681</v>
      </c>
      <c r="B12" s="364">
        <v>-38489</v>
      </c>
      <c r="C12" s="364">
        <v>-36989</v>
      </c>
      <c r="D12" s="364">
        <v>-38573</v>
      </c>
      <c r="E12" s="364">
        <v>-37040</v>
      </c>
      <c r="F12" s="364">
        <v>-38017</v>
      </c>
      <c r="G12" s="364">
        <v>-38623</v>
      </c>
      <c r="H12" s="364">
        <v>-41020</v>
      </c>
      <c r="I12" s="364">
        <v>-33968</v>
      </c>
      <c r="J12" s="364">
        <v>-37995</v>
      </c>
      <c r="K12" s="364">
        <v>-38652</v>
      </c>
      <c r="L12" s="364">
        <v>-40233</v>
      </c>
      <c r="M12" s="364">
        <v>-32859</v>
      </c>
      <c r="N12" s="364">
        <v>-38707</v>
      </c>
      <c r="O12" s="364">
        <v>-38157</v>
      </c>
      <c r="P12" s="364">
        <v>-38877</v>
      </c>
      <c r="Q12" s="364">
        <v>-38675</v>
      </c>
      <c r="R12" s="364">
        <v>-37686</v>
      </c>
      <c r="S12" s="364">
        <v>-36908</v>
      </c>
      <c r="T12" s="1393">
        <v>-37366</v>
      </c>
      <c r="U12" s="1393">
        <v>-41078</v>
      </c>
      <c r="V12" s="1394">
        <v>-38454</v>
      </c>
      <c r="W12" s="831">
        <v>-40062</v>
      </c>
      <c r="X12" s="786">
        <v>-40727</v>
      </c>
      <c r="Y12" s="786">
        <v>-43419</v>
      </c>
      <c r="Z12" s="831">
        <v>-42726</v>
      </c>
      <c r="AA12" s="831">
        <v>-42918</v>
      </c>
      <c r="AB12" s="831">
        <v>-42480</v>
      </c>
      <c r="AC12" s="831">
        <v>-45309</v>
      </c>
      <c r="AD12" s="831">
        <v>-42821</v>
      </c>
      <c r="AE12" s="831">
        <v>-42799</v>
      </c>
      <c r="AF12" s="831">
        <v>-44295</v>
      </c>
      <c r="AG12" s="831">
        <v>-43328</v>
      </c>
      <c r="AH12" s="831">
        <v>-38818</v>
      </c>
      <c r="AI12" s="1164">
        <v>-40132</v>
      </c>
      <c r="AJ12" s="1164">
        <v>-40545</v>
      </c>
      <c r="AK12" s="1164">
        <v>-41585</v>
      </c>
      <c r="AL12" s="831">
        <v>-41785</v>
      </c>
      <c r="AM12" s="831">
        <v>-42022</v>
      </c>
      <c r="AN12" s="831">
        <v>-46252</v>
      </c>
      <c r="AO12" s="1209">
        <v>-50255</v>
      </c>
    </row>
    <row r="13" spans="1:41" s="1028" customFormat="1" ht="40.15" customHeight="1">
      <c r="A13" s="1395" t="s">
        <v>92</v>
      </c>
      <c r="B13" s="675">
        <v>-767</v>
      </c>
      <c r="C13" s="675">
        <v>597</v>
      </c>
      <c r="D13" s="675">
        <v>-430</v>
      </c>
      <c r="E13" s="675">
        <v>-10060</v>
      </c>
      <c r="F13" s="675">
        <v>-752</v>
      </c>
      <c r="G13" s="675">
        <v>-753</v>
      </c>
      <c r="H13" s="675">
        <v>-2682</v>
      </c>
      <c r="I13" s="675">
        <v>-18711</v>
      </c>
      <c r="J13" s="675">
        <v>599</v>
      </c>
      <c r="K13" s="675">
        <v>-1276</v>
      </c>
      <c r="L13" s="675">
        <v>-838</v>
      </c>
      <c r="M13" s="675">
        <v>-12883</v>
      </c>
      <c r="N13" s="675">
        <v>1150</v>
      </c>
      <c r="O13" s="675">
        <v>504</v>
      </c>
      <c r="P13" s="675">
        <v>8134</v>
      </c>
      <c r="Q13" s="675">
        <v>-6869</v>
      </c>
      <c r="R13" s="675">
        <v>-557</v>
      </c>
      <c r="S13" s="675">
        <v>-423</v>
      </c>
      <c r="T13" s="1396">
        <v>5234</v>
      </c>
      <c r="U13" s="1397">
        <v>-283</v>
      </c>
      <c r="V13" s="1398">
        <v>947</v>
      </c>
      <c r="W13" s="845">
        <v>-3985</v>
      </c>
      <c r="X13" s="1171">
        <v>501</v>
      </c>
      <c r="Y13" s="1171">
        <v>-7341</v>
      </c>
      <c r="Z13" s="845">
        <v>4924</v>
      </c>
      <c r="AA13" s="845">
        <v>765</v>
      </c>
      <c r="AB13" s="845">
        <v>-1458</v>
      </c>
      <c r="AC13" s="845">
        <v>-1755</v>
      </c>
      <c r="AD13" s="845">
        <v>-132</v>
      </c>
      <c r="AE13" s="845">
        <v>139</v>
      </c>
      <c r="AF13" s="845">
        <v>1332</v>
      </c>
      <c r="AG13" s="845">
        <v>6191</v>
      </c>
      <c r="AH13" s="845">
        <v>1670</v>
      </c>
      <c r="AI13" s="980">
        <v>2144</v>
      </c>
      <c r="AJ13" s="1182">
        <v>2131</v>
      </c>
      <c r="AK13" s="980">
        <v>-7082</v>
      </c>
      <c r="AL13" s="845">
        <v>1028</v>
      </c>
      <c r="AM13" s="845">
        <v>806</v>
      </c>
      <c r="AN13" s="845">
        <v>-4440</v>
      </c>
      <c r="AO13" s="1210">
        <v>-11178</v>
      </c>
    </row>
    <row r="14" spans="1:41" s="1041" customFormat="1" ht="40.15" customHeight="1">
      <c r="A14" s="1399" t="s">
        <v>582</v>
      </c>
      <c r="B14" s="107">
        <v>110</v>
      </c>
      <c r="C14" s="107">
        <v>823</v>
      </c>
      <c r="D14" s="107">
        <v>237</v>
      </c>
      <c r="E14" s="107">
        <v>1039</v>
      </c>
      <c r="F14" s="107">
        <v>-110</v>
      </c>
      <c r="G14" s="107">
        <v>38</v>
      </c>
      <c r="H14" s="107">
        <v>562</v>
      </c>
      <c r="I14" s="107">
        <v>5642</v>
      </c>
      <c r="J14" s="107">
        <v>295</v>
      </c>
      <c r="K14" s="107">
        <v>237</v>
      </c>
      <c r="L14" s="107">
        <v>-83</v>
      </c>
      <c r="M14" s="107">
        <v>609</v>
      </c>
      <c r="N14" s="107">
        <v>375</v>
      </c>
      <c r="O14" s="107">
        <v>210</v>
      </c>
      <c r="P14" s="107">
        <v>655</v>
      </c>
      <c r="Q14" s="107">
        <v>258</v>
      </c>
      <c r="R14" s="107">
        <v>5</v>
      </c>
      <c r="S14" s="107">
        <v>10</v>
      </c>
      <c r="T14" s="1400">
        <v>4812</v>
      </c>
      <c r="U14" s="1401">
        <v>-30</v>
      </c>
      <c r="V14" s="1402">
        <v>1</v>
      </c>
      <c r="W14" s="1178">
        <v>-3</v>
      </c>
      <c r="X14" s="792">
        <v>-141</v>
      </c>
      <c r="Y14" s="792">
        <v>-181</v>
      </c>
      <c r="Z14" s="1178">
        <v>370</v>
      </c>
      <c r="AA14" s="1178">
        <v>486</v>
      </c>
      <c r="AB14" s="1178">
        <v>99</v>
      </c>
      <c r="AC14" s="1178">
        <v>809</v>
      </c>
      <c r="AD14" s="1178">
        <v>-37</v>
      </c>
      <c r="AE14" s="1178">
        <v>429</v>
      </c>
      <c r="AF14" s="1178">
        <v>2309</v>
      </c>
      <c r="AG14" s="1178">
        <v>7573</v>
      </c>
      <c r="AH14" s="1178">
        <v>34</v>
      </c>
      <c r="AI14" s="1179">
        <v>2021</v>
      </c>
      <c r="AJ14" s="1180">
        <v>841</v>
      </c>
      <c r="AK14" s="1181">
        <v>-36</v>
      </c>
      <c r="AL14" s="1178">
        <v>26</v>
      </c>
      <c r="AM14" s="1178">
        <v>25</v>
      </c>
      <c r="AN14" s="1178">
        <v>10</v>
      </c>
      <c r="AO14" s="1211">
        <v>6641</v>
      </c>
    </row>
    <row r="15" spans="1:41" s="1041" customFormat="1" ht="40.15" customHeight="1">
      <c r="A15" s="1403" t="s">
        <v>568</v>
      </c>
      <c r="B15" s="94">
        <v>-334</v>
      </c>
      <c r="C15" s="94">
        <v>-485</v>
      </c>
      <c r="D15" s="94">
        <v>-1388</v>
      </c>
      <c r="E15" s="94">
        <v>-9342</v>
      </c>
      <c r="F15" s="94">
        <v>-229</v>
      </c>
      <c r="G15" s="94">
        <v>-69</v>
      </c>
      <c r="H15" s="94">
        <v>-4899</v>
      </c>
      <c r="I15" s="94">
        <v>-14264</v>
      </c>
      <c r="J15" s="94">
        <v>-181</v>
      </c>
      <c r="K15" s="94">
        <v>-176</v>
      </c>
      <c r="L15" s="94">
        <v>-60</v>
      </c>
      <c r="M15" s="94">
        <v>-17029</v>
      </c>
      <c r="N15" s="94">
        <v>-919</v>
      </c>
      <c r="O15" s="94">
        <v>-1000</v>
      </c>
      <c r="P15" s="94">
        <v>-7372</v>
      </c>
      <c r="Q15" s="94">
        <v>-14760</v>
      </c>
      <c r="R15" s="94">
        <v>-370</v>
      </c>
      <c r="S15" s="94">
        <v>-2438</v>
      </c>
      <c r="T15" s="1404">
        <v>-94</v>
      </c>
      <c r="U15" s="1404">
        <v>-1716</v>
      </c>
      <c r="V15" s="1405">
        <v>-21</v>
      </c>
      <c r="W15" s="829">
        <v>0</v>
      </c>
      <c r="X15" s="791">
        <v>-174</v>
      </c>
      <c r="Y15" s="791">
        <v>-4207</v>
      </c>
      <c r="Z15" s="829">
        <v>-65</v>
      </c>
      <c r="AA15" s="829">
        <v>0</v>
      </c>
      <c r="AB15" s="829">
        <v>-442</v>
      </c>
      <c r="AC15" s="829">
        <v>-2</v>
      </c>
      <c r="AD15" s="829">
        <v>0</v>
      </c>
      <c r="AE15" s="829">
        <v>-492</v>
      </c>
      <c r="AF15" s="829">
        <v>0</v>
      </c>
      <c r="AG15" s="829">
        <v>-2341</v>
      </c>
      <c r="AH15" s="829" t="s">
        <v>13</v>
      </c>
      <c r="AI15" s="1158" t="s">
        <v>13</v>
      </c>
      <c r="AJ15" s="1158">
        <v>-19</v>
      </c>
      <c r="AK15" s="1158">
        <v>-5451</v>
      </c>
      <c r="AL15" s="992" t="s">
        <v>13</v>
      </c>
      <c r="AM15" s="992">
        <v>-165</v>
      </c>
      <c r="AN15" s="992">
        <v>-1198</v>
      </c>
      <c r="AO15" s="1212">
        <v>-1274</v>
      </c>
    </row>
    <row r="16" spans="1:41" s="1041" customFormat="1" ht="40.15" customHeight="1">
      <c r="A16" s="1406" t="s">
        <v>622</v>
      </c>
      <c r="B16" s="96">
        <v>67</v>
      </c>
      <c r="C16" s="96">
        <v>26</v>
      </c>
      <c r="D16" s="96">
        <v>5</v>
      </c>
      <c r="E16" s="96">
        <v>2040</v>
      </c>
      <c r="F16" s="96">
        <v>66</v>
      </c>
      <c r="G16" s="96">
        <v>450</v>
      </c>
      <c r="H16" s="96">
        <v>627</v>
      </c>
      <c r="I16" s="96">
        <v>523</v>
      </c>
      <c r="J16" s="96">
        <v>142</v>
      </c>
      <c r="K16" s="96">
        <v>395</v>
      </c>
      <c r="L16" s="96">
        <v>227</v>
      </c>
      <c r="M16" s="96">
        <v>994</v>
      </c>
      <c r="N16" s="96">
        <v>370</v>
      </c>
      <c r="O16" s="96">
        <v>886</v>
      </c>
      <c r="P16" s="96">
        <v>10612</v>
      </c>
      <c r="Q16" s="96">
        <v>1041</v>
      </c>
      <c r="R16" s="96">
        <v>93</v>
      </c>
      <c r="S16" s="96">
        <v>1200</v>
      </c>
      <c r="T16" s="1379">
        <v>238</v>
      </c>
      <c r="U16" s="1407">
        <v>8827</v>
      </c>
      <c r="V16" s="1408">
        <v>1100</v>
      </c>
      <c r="W16" s="830">
        <v>528</v>
      </c>
      <c r="X16" s="791">
        <v>2289</v>
      </c>
      <c r="Y16" s="791">
        <v>3600</v>
      </c>
      <c r="Z16" s="830">
        <v>6101</v>
      </c>
      <c r="AA16" s="830">
        <v>1905</v>
      </c>
      <c r="AB16" s="830">
        <v>13</v>
      </c>
      <c r="AC16" s="830">
        <v>20</v>
      </c>
      <c r="AD16" s="830">
        <v>30</v>
      </c>
      <c r="AE16" s="830">
        <v>799</v>
      </c>
      <c r="AF16" s="830">
        <v>116</v>
      </c>
      <c r="AG16" s="830">
        <v>2470</v>
      </c>
      <c r="AH16" s="830">
        <v>2180</v>
      </c>
      <c r="AI16" s="979">
        <v>-27</v>
      </c>
      <c r="AJ16" s="990">
        <v>1698</v>
      </c>
      <c r="AK16" s="990">
        <v>72</v>
      </c>
      <c r="AL16" s="830">
        <v>75</v>
      </c>
      <c r="AM16" s="830">
        <v>2261</v>
      </c>
      <c r="AN16" s="830">
        <v>99</v>
      </c>
      <c r="AO16" s="1213">
        <v>3625</v>
      </c>
    </row>
    <row r="17" spans="1:41" s="1041" customFormat="1" ht="40.15" customHeight="1">
      <c r="A17" s="1403" t="s">
        <v>569</v>
      </c>
      <c r="B17" s="96">
        <v>-175</v>
      </c>
      <c r="C17" s="96">
        <v>-205</v>
      </c>
      <c r="D17" s="96">
        <v>-277</v>
      </c>
      <c r="E17" s="96">
        <v>-2868</v>
      </c>
      <c r="F17" s="96">
        <v>-167</v>
      </c>
      <c r="G17" s="96">
        <v>-68</v>
      </c>
      <c r="H17" s="96">
        <v>235</v>
      </c>
      <c r="I17" s="96">
        <v>-2684</v>
      </c>
      <c r="J17" s="96">
        <v>-87</v>
      </c>
      <c r="K17" s="96">
        <v>-575</v>
      </c>
      <c r="L17" s="96">
        <v>17</v>
      </c>
      <c r="M17" s="96">
        <v>-1435</v>
      </c>
      <c r="N17" s="96">
        <v>-86</v>
      </c>
      <c r="O17" s="96">
        <v>-559</v>
      </c>
      <c r="P17" s="96">
        <v>171</v>
      </c>
      <c r="Q17" s="96">
        <v>-875</v>
      </c>
      <c r="R17" s="96">
        <v>-273</v>
      </c>
      <c r="S17" s="96">
        <v>-165</v>
      </c>
      <c r="T17" s="1379">
        <v>187</v>
      </c>
      <c r="U17" s="1407">
        <v>-7923</v>
      </c>
      <c r="V17" s="1408">
        <v>-192</v>
      </c>
      <c r="W17" s="830">
        <v>-4123</v>
      </c>
      <c r="X17" s="791">
        <v>-321</v>
      </c>
      <c r="Y17" s="791">
        <v>-7211</v>
      </c>
      <c r="Z17" s="830">
        <v>-891</v>
      </c>
      <c r="AA17" s="830">
        <v>-1510</v>
      </c>
      <c r="AB17" s="830">
        <v>-386</v>
      </c>
      <c r="AC17" s="830">
        <v>-312</v>
      </c>
      <c r="AD17" s="830">
        <v>-1</v>
      </c>
      <c r="AE17" s="830">
        <v>-206</v>
      </c>
      <c r="AF17" s="830">
        <v>1</v>
      </c>
      <c r="AG17" s="830">
        <v>-339</v>
      </c>
      <c r="AH17" s="830">
        <v>-4</v>
      </c>
      <c r="AI17" s="979">
        <v>-60</v>
      </c>
      <c r="AJ17" s="979">
        <v>-194</v>
      </c>
      <c r="AK17" s="979">
        <v>-1870</v>
      </c>
      <c r="AL17" s="830">
        <v>-113</v>
      </c>
      <c r="AM17" s="830">
        <v>-602</v>
      </c>
      <c r="AN17" s="830">
        <v>-2902</v>
      </c>
      <c r="AO17" s="1213">
        <v>-14598</v>
      </c>
    </row>
    <row r="18" spans="1:41" s="1041" customFormat="1" ht="40.15" customHeight="1">
      <c r="A18" s="1403" t="s">
        <v>570</v>
      </c>
      <c r="B18" s="190">
        <v>2939</v>
      </c>
      <c r="C18" s="190">
        <v>2585</v>
      </c>
      <c r="D18" s="96">
        <v>2259</v>
      </c>
      <c r="E18" s="96">
        <v>2919</v>
      </c>
      <c r="F18" s="96">
        <v>3054</v>
      </c>
      <c r="G18" s="96">
        <v>1533</v>
      </c>
      <c r="H18" s="96">
        <v>2153</v>
      </c>
      <c r="I18" s="96">
        <v>3689</v>
      </c>
      <c r="J18" s="96">
        <v>2280</v>
      </c>
      <c r="K18" s="96">
        <v>3833</v>
      </c>
      <c r="L18" s="96">
        <v>3636</v>
      </c>
      <c r="M18" s="96">
        <v>7444</v>
      </c>
      <c r="N18" s="96">
        <v>3041</v>
      </c>
      <c r="O18" s="96">
        <v>2751</v>
      </c>
      <c r="P18" s="96">
        <v>6174</v>
      </c>
      <c r="Q18" s="96">
        <v>8680</v>
      </c>
      <c r="R18" s="96">
        <v>2169</v>
      </c>
      <c r="S18" s="96">
        <v>2159</v>
      </c>
      <c r="T18" s="1379">
        <v>2791</v>
      </c>
      <c r="U18" s="1407">
        <v>2447</v>
      </c>
      <c r="V18" s="1408">
        <v>2097</v>
      </c>
      <c r="W18" s="830">
        <v>1349</v>
      </c>
      <c r="X18" s="791">
        <v>1179</v>
      </c>
      <c r="Y18" s="791">
        <v>2138</v>
      </c>
      <c r="Z18" s="830">
        <v>1394</v>
      </c>
      <c r="AA18" s="830">
        <v>1422</v>
      </c>
      <c r="AB18" s="830">
        <v>1112</v>
      </c>
      <c r="AC18" s="830">
        <v>1185</v>
      </c>
      <c r="AD18" s="830">
        <v>1368</v>
      </c>
      <c r="AE18" s="830">
        <v>1303</v>
      </c>
      <c r="AF18" s="830">
        <v>1548</v>
      </c>
      <c r="AG18" s="830">
        <v>1581</v>
      </c>
      <c r="AH18" s="830">
        <v>1348</v>
      </c>
      <c r="AI18" s="979">
        <v>1796</v>
      </c>
      <c r="AJ18" s="990">
        <v>1481</v>
      </c>
      <c r="AK18" s="990">
        <v>3380</v>
      </c>
      <c r="AL18" s="830">
        <v>2113</v>
      </c>
      <c r="AM18" s="830">
        <v>1213</v>
      </c>
      <c r="AN18" s="830">
        <v>2420</v>
      </c>
      <c r="AO18" s="1213">
        <v>1611</v>
      </c>
    </row>
    <row r="19" spans="1:41" s="1041" customFormat="1" ht="40.15" customHeight="1">
      <c r="A19" s="1409" t="s">
        <v>571</v>
      </c>
      <c r="B19" s="364">
        <v>-3375</v>
      </c>
      <c r="C19" s="364">
        <v>-2147</v>
      </c>
      <c r="D19" s="364">
        <v>-1266</v>
      </c>
      <c r="E19" s="364">
        <v>-3848</v>
      </c>
      <c r="F19" s="364">
        <v>-3365</v>
      </c>
      <c r="G19" s="364">
        <v>-2637</v>
      </c>
      <c r="H19" s="364">
        <v>-1362</v>
      </c>
      <c r="I19" s="364">
        <v>-11616</v>
      </c>
      <c r="J19" s="364">
        <v>-1848</v>
      </c>
      <c r="K19" s="364">
        <v>-4993</v>
      </c>
      <c r="L19" s="364">
        <v>-4574</v>
      </c>
      <c r="M19" s="364">
        <v>-3467</v>
      </c>
      <c r="N19" s="364">
        <v>-1629</v>
      </c>
      <c r="O19" s="364">
        <v>-1786</v>
      </c>
      <c r="P19" s="364">
        <v>-2106</v>
      </c>
      <c r="Q19" s="364">
        <v>-1212</v>
      </c>
      <c r="R19" s="364">
        <v>-2182</v>
      </c>
      <c r="S19" s="364">
        <v>-1188</v>
      </c>
      <c r="T19" s="1393">
        <v>-2700</v>
      </c>
      <c r="U19" s="1393">
        <v>-1888</v>
      </c>
      <c r="V19" s="1394">
        <v>-2037</v>
      </c>
      <c r="W19" s="831">
        <v>-1735</v>
      </c>
      <c r="X19" s="786">
        <v>-2333</v>
      </c>
      <c r="Y19" s="786">
        <v>-1479</v>
      </c>
      <c r="Z19" s="831">
        <v>-1984</v>
      </c>
      <c r="AA19" s="831">
        <v>-1538</v>
      </c>
      <c r="AB19" s="831">
        <v>-1854</v>
      </c>
      <c r="AC19" s="831">
        <v>-3456</v>
      </c>
      <c r="AD19" s="831">
        <v>-1491</v>
      </c>
      <c r="AE19" s="831">
        <v>-1694</v>
      </c>
      <c r="AF19" s="831">
        <v>-2642</v>
      </c>
      <c r="AG19" s="831">
        <v>-2753</v>
      </c>
      <c r="AH19" s="831">
        <v>-1888</v>
      </c>
      <c r="AI19" s="1164">
        <v>-1587</v>
      </c>
      <c r="AJ19" s="1164">
        <v>-1673</v>
      </c>
      <c r="AK19" s="1164">
        <v>-3179</v>
      </c>
      <c r="AL19" s="831">
        <v>-1073</v>
      </c>
      <c r="AM19" s="831">
        <v>-1926</v>
      </c>
      <c r="AN19" s="831">
        <v>-2870</v>
      </c>
      <c r="AO19" s="1209">
        <v>-7183</v>
      </c>
    </row>
    <row r="20" spans="1:41" s="1028" customFormat="1" ht="40.15" customHeight="1">
      <c r="A20" s="1384" t="s">
        <v>194</v>
      </c>
      <c r="B20" s="357">
        <v>9019</v>
      </c>
      <c r="C20" s="357">
        <v>10401</v>
      </c>
      <c r="D20" s="357">
        <v>7580</v>
      </c>
      <c r="E20" s="357">
        <v>-1507</v>
      </c>
      <c r="F20" s="357">
        <v>11184</v>
      </c>
      <c r="G20" s="357">
        <v>10136</v>
      </c>
      <c r="H20" s="357">
        <v>9796</v>
      </c>
      <c r="I20" s="357">
        <v>-7422</v>
      </c>
      <c r="J20" s="357">
        <v>9833</v>
      </c>
      <c r="K20" s="357">
        <v>9035</v>
      </c>
      <c r="L20" s="357">
        <v>11165</v>
      </c>
      <c r="M20" s="357">
        <v>3517</v>
      </c>
      <c r="N20" s="357">
        <v>7960</v>
      </c>
      <c r="O20" s="357">
        <v>8552</v>
      </c>
      <c r="P20" s="357">
        <v>10688</v>
      </c>
      <c r="Q20" s="357">
        <v>2042</v>
      </c>
      <c r="R20" s="357">
        <v>8579</v>
      </c>
      <c r="S20" s="357">
        <v>7634</v>
      </c>
      <c r="T20" s="1410">
        <v>18157</v>
      </c>
      <c r="U20" s="1410">
        <v>17248</v>
      </c>
      <c r="V20" s="1388">
        <v>14122</v>
      </c>
      <c r="W20" s="828">
        <v>15783</v>
      </c>
      <c r="X20" s="789">
        <v>17184</v>
      </c>
      <c r="Y20" s="789">
        <v>12749</v>
      </c>
      <c r="Z20" s="828" t="s">
        <v>13</v>
      </c>
      <c r="AA20" s="828" t="s">
        <v>25</v>
      </c>
      <c r="AB20" s="828" t="s">
        <v>25</v>
      </c>
      <c r="AC20" s="828" t="s">
        <v>25</v>
      </c>
      <c r="AD20" s="828" t="s">
        <v>25</v>
      </c>
      <c r="AE20" s="828" t="s">
        <v>25</v>
      </c>
      <c r="AF20" s="828" t="s">
        <v>25</v>
      </c>
      <c r="AG20" s="828" t="s">
        <v>13</v>
      </c>
      <c r="AH20" s="828" t="s">
        <v>13</v>
      </c>
      <c r="AI20" s="856" t="s">
        <v>25</v>
      </c>
      <c r="AJ20" s="856" t="s">
        <v>25</v>
      </c>
      <c r="AK20" s="856" t="s">
        <v>13</v>
      </c>
      <c r="AL20" s="993" t="s">
        <v>13</v>
      </c>
      <c r="AM20" s="993" t="s">
        <v>25</v>
      </c>
      <c r="AN20" s="993" t="s">
        <v>13</v>
      </c>
      <c r="AO20" s="1214" t="s">
        <v>13</v>
      </c>
    </row>
    <row r="21" spans="1:41" s="1155" customFormat="1" ht="40.15" customHeight="1">
      <c r="A21" s="1176" t="s">
        <v>99</v>
      </c>
      <c r="B21" s="1156">
        <v>2561</v>
      </c>
      <c r="C21" s="1156">
        <v>1800</v>
      </c>
      <c r="D21" s="1156">
        <v>2051</v>
      </c>
      <c r="E21" s="1156">
        <v>1610</v>
      </c>
      <c r="F21" s="1156">
        <v>2674</v>
      </c>
      <c r="G21" s="1156">
        <v>1797</v>
      </c>
      <c r="H21" s="1156">
        <v>2323</v>
      </c>
      <c r="I21" s="1156">
        <v>2419</v>
      </c>
      <c r="J21" s="1156">
        <v>2816</v>
      </c>
      <c r="K21" s="1156">
        <v>1837</v>
      </c>
      <c r="L21" s="1156">
        <v>2697</v>
      </c>
      <c r="M21" s="1156">
        <v>2045</v>
      </c>
      <c r="N21" s="1156">
        <v>3014</v>
      </c>
      <c r="O21" s="1156">
        <v>1569</v>
      </c>
      <c r="P21" s="1156">
        <v>2107</v>
      </c>
      <c r="Q21" s="1156">
        <v>1552</v>
      </c>
      <c r="R21" s="1156">
        <v>2366</v>
      </c>
      <c r="S21" s="1156">
        <v>1743</v>
      </c>
      <c r="T21" s="1156">
        <v>1880</v>
      </c>
      <c r="U21" s="1156">
        <v>2079</v>
      </c>
      <c r="V21" s="1411">
        <v>2821</v>
      </c>
      <c r="W21" s="1157">
        <v>1661</v>
      </c>
      <c r="X21" s="1157">
        <v>3339</v>
      </c>
      <c r="Y21" s="1157">
        <v>2500</v>
      </c>
      <c r="Z21" s="1157">
        <v>3738</v>
      </c>
      <c r="AA21" s="1157">
        <v>2716</v>
      </c>
      <c r="AB21" s="1157">
        <v>2901</v>
      </c>
      <c r="AC21" s="1157">
        <v>3040</v>
      </c>
      <c r="AD21" s="1157">
        <v>3396</v>
      </c>
      <c r="AE21" s="1157">
        <v>2305</v>
      </c>
      <c r="AF21" s="1157">
        <v>2924</v>
      </c>
      <c r="AG21" s="1157">
        <v>2169</v>
      </c>
      <c r="AH21" s="1152">
        <v>2352</v>
      </c>
      <c r="AI21" s="1157">
        <v>2089</v>
      </c>
      <c r="AJ21" s="1157">
        <v>2140</v>
      </c>
      <c r="AK21" s="1157">
        <v>1925</v>
      </c>
      <c r="AL21" s="1152">
        <v>2681</v>
      </c>
      <c r="AM21" s="1152">
        <f>5365-AL21</f>
        <v>2684</v>
      </c>
      <c r="AN21" s="1152">
        <v>4439</v>
      </c>
      <c r="AO21" s="1208">
        <v>3513</v>
      </c>
    </row>
    <row r="22" spans="1:41" s="1041" customFormat="1" ht="40.15" customHeight="1">
      <c r="A22" s="1403" t="s">
        <v>572</v>
      </c>
      <c r="B22" s="96">
        <v>1248</v>
      </c>
      <c r="C22" s="96">
        <v>1236</v>
      </c>
      <c r="D22" s="96">
        <v>1410</v>
      </c>
      <c r="E22" s="96">
        <v>1090</v>
      </c>
      <c r="F22" s="96">
        <v>1385</v>
      </c>
      <c r="G22" s="96">
        <v>1318</v>
      </c>
      <c r="H22" s="96">
        <v>1366</v>
      </c>
      <c r="I22" s="96">
        <v>1290</v>
      </c>
      <c r="J22" s="96">
        <v>1397</v>
      </c>
      <c r="K22" s="96">
        <v>1210</v>
      </c>
      <c r="L22" s="96">
        <v>1400</v>
      </c>
      <c r="M22" s="96">
        <v>853</v>
      </c>
      <c r="N22" s="96">
        <v>1196</v>
      </c>
      <c r="O22" s="96">
        <v>938</v>
      </c>
      <c r="P22" s="96">
        <v>1059</v>
      </c>
      <c r="Q22" s="96">
        <v>700</v>
      </c>
      <c r="R22" s="96">
        <v>988</v>
      </c>
      <c r="S22" s="96">
        <v>902</v>
      </c>
      <c r="T22" s="1379">
        <v>869</v>
      </c>
      <c r="U22" s="1379">
        <v>1144</v>
      </c>
      <c r="V22" s="1408">
        <v>1280</v>
      </c>
      <c r="W22" s="830">
        <v>1105</v>
      </c>
      <c r="X22" s="791">
        <v>1634</v>
      </c>
      <c r="Y22" s="791">
        <v>1663</v>
      </c>
      <c r="Z22" s="830">
        <v>1741</v>
      </c>
      <c r="AA22" s="830">
        <v>1864</v>
      </c>
      <c r="AB22" s="830">
        <v>1522</v>
      </c>
      <c r="AC22" s="830">
        <v>1957</v>
      </c>
      <c r="AD22" s="830">
        <v>1762</v>
      </c>
      <c r="AE22" s="830">
        <v>1925</v>
      </c>
      <c r="AF22" s="830">
        <v>1363</v>
      </c>
      <c r="AG22" s="830">
        <v>1515</v>
      </c>
      <c r="AH22" s="830">
        <v>1232</v>
      </c>
      <c r="AI22" s="979">
        <v>1731</v>
      </c>
      <c r="AJ22" s="990">
        <v>1270</v>
      </c>
      <c r="AK22" s="990">
        <v>1185</v>
      </c>
      <c r="AL22" s="830">
        <v>1420</v>
      </c>
      <c r="AM22" s="830">
        <v>1808</v>
      </c>
      <c r="AN22" s="830">
        <v>2060</v>
      </c>
      <c r="AO22" s="1213">
        <v>2137</v>
      </c>
    </row>
    <row r="23" spans="1:41" s="1041" customFormat="1" ht="40.15" customHeight="1">
      <c r="A23" s="1403" t="s">
        <v>573</v>
      </c>
      <c r="B23" s="96">
        <v>1312</v>
      </c>
      <c r="C23" s="96">
        <v>387</v>
      </c>
      <c r="D23" s="96">
        <v>597</v>
      </c>
      <c r="E23" s="96">
        <v>465</v>
      </c>
      <c r="F23" s="96">
        <v>1279</v>
      </c>
      <c r="G23" s="96">
        <v>482</v>
      </c>
      <c r="H23" s="96">
        <v>911</v>
      </c>
      <c r="I23" s="96">
        <v>1138</v>
      </c>
      <c r="J23" s="96">
        <v>1419</v>
      </c>
      <c r="K23" s="96">
        <v>585</v>
      </c>
      <c r="L23" s="96">
        <v>1237</v>
      </c>
      <c r="M23" s="96">
        <v>1215</v>
      </c>
      <c r="N23" s="96">
        <v>1793</v>
      </c>
      <c r="O23" s="96">
        <v>656</v>
      </c>
      <c r="P23" s="96">
        <v>1048</v>
      </c>
      <c r="Q23" s="96">
        <v>852</v>
      </c>
      <c r="R23" s="96">
        <v>1378</v>
      </c>
      <c r="S23" s="96">
        <v>841</v>
      </c>
      <c r="T23" s="1379">
        <v>1011</v>
      </c>
      <c r="U23" s="1379">
        <v>935</v>
      </c>
      <c r="V23" s="1408">
        <v>1540</v>
      </c>
      <c r="W23" s="830">
        <v>514</v>
      </c>
      <c r="X23" s="791">
        <v>1687</v>
      </c>
      <c r="Y23" s="791">
        <v>898</v>
      </c>
      <c r="Z23" s="830">
        <v>1874</v>
      </c>
      <c r="AA23" s="830">
        <v>757</v>
      </c>
      <c r="AB23" s="830">
        <v>1494</v>
      </c>
      <c r="AC23" s="830">
        <v>1042</v>
      </c>
      <c r="AD23" s="830">
        <v>1634</v>
      </c>
      <c r="AE23" s="830">
        <v>380</v>
      </c>
      <c r="AF23" s="830">
        <v>1560</v>
      </c>
      <c r="AG23" s="830">
        <v>654</v>
      </c>
      <c r="AH23" s="830">
        <v>1120</v>
      </c>
      <c r="AI23" s="979">
        <v>357</v>
      </c>
      <c r="AJ23" s="990">
        <v>871</v>
      </c>
      <c r="AK23" s="990">
        <v>686</v>
      </c>
      <c r="AL23" s="830">
        <v>1213</v>
      </c>
      <c r="AM23" s="830">
        <v>723</v>
      </c>
      <c r="AN23" s="830">
        <v>2141</v>
      </c>
      <c r="AO23" s="1213">
        <v>986</v>
      </c>
    </row>
    <row r="24" spans="1:41" s="1041" customFormat="1" ht="40.15" customHeight="1">
      <c r="A24" s="1403" t="s">
        <v>195</v>
      </c>
      <c r="B24" s="96" t="s">
        <v>25</v>
      </c>
      <c r="C24" s="96">
        <v>177</v>
      </c>
      <c r="D24" s="96">
        <v>45</v>
      </c>
      <c r="E24" s="96">
        <v>54</v>
      </c>
      <c r="F24" s="96">
        <v>10</v>
      </c>
      <c r="G24" s="96">
        <v>-3</v>
      </c>
      <c r="H24" s="96">
        <v>46</v>
      </c>
      <c r="I24" s="96">
        <v>-10</v>
      </c>
      <c r="J24" s="96" t="s">
        <v>13</v>
      </c>
      <c r="K24" s="96">
        <v>41</v>
      </c>
      <c r="L24" s="96">
        <v>60</v>
      </c>
      <c r="M24" s="96">
        <v>-23</v>
      </c>
      <c r="N24" s="96">
        <v>24</v>
      </c>
      <c r="O24" s="96">
        <v>-24</v>
      </c>
      <c r="P24" s="96" t="s">
        <v>13</v>
      </c>
      <c r="Q24" s="96" t="s">
        <v>13</v>
      </c>
      <c r="R24" s="96" t="s">
        <v>13</v>
      </c>
      <c r="S24" s="96" t="s">
        <v>13</v>
      </c>
      <c r="T24" s="96" t="s">
        <v>13</v>
      </c>
      <c r="U24" s="1168" t="s">
        <v>25</v>
      </c>
      <c r="V24" s="1412" t="s">
        <v>25</v>
      </c>
      <c r="W24" s="1413">
        <v>43</v>
      </c>
      <c r="X24" s="791">
        <v>17</v>
      </c>
      <c r="Y24" s="791">
        <v>-60</v>
      </c>
      <c r="Z24" s="1413">
        <v>122</v>
      </c>
      <c r="AA24" s="830">
        <v>95</v>
      </c>
      <c r="AB24" s="830">
        <v>-115</v>
      </c>
      <c r="AC24" s="830">
        <v>41</v>
      </c>
      <c r="AD24" s="830" t="s">
        <v>25</v>
      </c>
      <c r="AE24" s="830" t="s">
        <v>25</v>
      </c>
      <c r="AF24" s="830" t="s">
        <v>25</v>
      </c>
      <c r="AG24" s="830" t="s">
        <v>25</v>
      </c>
      <c r="AH24" s="830" t="s">
        <v>25</v>
      </c>
      <c r="AI24" s="979" t="s">
        <v>25</v>
      </c>
      <c r="AJ24" s="979" t="s">
        <v>25</v>
      </c>
      <c r="AK24" s="979">
        <v>53</v>
      </c>
      <c r="AL24" s="830">
        <v>47</v>
      </c>
      <c r="AM24" s="830">
        <v>153</v>
      </c>
      <c r="AN24" s="830">
        <v>238</v>
      </c>
      <c r="AO24" s="1213">
        <v>390</v>
      </c>
    </row>
    <row r="25" spans="1:41" s="1155" customFormat="1" ht="40.15" customHeight="1">
      <c r="A25" s="1167" t="s">
        <v>101</v>
      </c>
      <c r="B25" s="1165">
        <v>-5570</v>
      </c>
      <c r="C25" s="1165">
        <v>-5379</v>
      </c>
      <c r="D25" s="1165">
        <v>-5258</v>
      </c>
      <c r="E25" s="1165">
        <v>-5040</v>
      </c>
      <c r="F25" s="1165">
        <v>-5151</v>
      </c>
      <c r="G25" s="1165">
        <v>-5043</v>
      </c>
      <c r="H25" s="1165">
        <v>-4945</v>
      </c>
      <c r="I25" s="1165">
        <v>-4716</v>
      </c>
      <c r="J25" s="1165">
        <v>-5070</v>
      </c>
      <c r="K25" s="1165">
        <v>-5173</v>
      </c>
      <c r="L25" s="1165">
        <v>-4941</v>
      </c>
      <c r="M25" s="1165">
        <v>-3791</v>
      </c>
      <c r="N25" s="1165">
        <v>-4421</v>
      </c>
      <c r="O25" s="1165">
        <v>-4160</v>
      </c>
      <c r="P25" s="1165">
        <v>-4181</v>
      </c>
      <c r="Q25" s="1165">
        <v>-3617</v>
      </c>
      <c r="R25" s="1165">
        <v>-3931</v>
      </c>
      <c r="S25" s="1165">
        <v>-3562</v>
      </c>
      <c r="T25" s="1165">
        <v>-3302</v>
      </c>
      <c r="U25" s="1165">
        <v>-3610</v>
      </c>
      <c r="V25" s="1414">
        <v>-3780</v>
      </c>
      <c r="W25" s="1166">
        <v>-3591</v>
      </c>
      <c r="X25" s="1166">
        <v>-3761</v>
      </c>
      <c r="Y25" s="1166">
        <v>-3742</v>
      </c>
      <c r="Z25" s="1166">
        <v>-4176</v>
      </c>
      <c r="AA25" s="1166">
        <v>-3607</v>
      </c>
      <c r="AB25" s="1166">
        <v>-3974</v>
      </c>
      <c r="AC25" s="1166">
        <v>-3533</v>
      </c>
      <c r="AD25" s="1166">
        <v>-3993</v>
      </c>
      <c r="AE25" s="1166">
        <v>-3788</v>
      </c>
      <c r="AF25" s="1166">
        <v>-3459</v>
      </c>
      <c r="AG25" s="1166">
        <v>-3716</v>
      </c>
      <c r="AH25" s="1153">
        <v>-3252</v>
      </c>
      <c r="AI25" s="1166">
        <v>-3078</v>
      </c>
      <c r="AJ25" s="1166">
        <v>-2939</v>
      </c>
      <c r="AK25" s="1166">
        <v>-2505</v>
      </c>
      <c r="AL25" s="1153">
        <v>-2679</v>
      </c>
      <c r="AM25" s="1153">
        <f>-5538-AL25</f>
        <v>-2859</v>
      </c>
      <c r="AN25" s="1153">
        <v>-2723</v>
      </c>
      <c r="AO25" s="1415">
        <v>-2949</v>
      </c>
    </row>
    <row r="26" spans="1:41" s="1041" customFormat="1" ht="40.15" customHeight="1">
      <c r="A26" s="1403" t="s">
        <v>574</v>
      </c>
      <c r="B26" s="96">
        <v>-5543</v>
      </c>
      <c r="C26" s="96">
        <v>-5406</v>
      </c>
      <c r="D26" s="96">
        <v>-5258</v>
      </c>
      <c r="E26" s="96">
        <v>-5040</v>
      </c>
      <c r="F26" s="96">
        <v>-5151</v>
      </c>
      <c r="G26" s="96">
        <v>-5043</v>
      </c>
      <c r="H26" s="96">
        <v>-4945</v>
      </c>
      <c r="I26" s="96">
        <v>-4716</v>
      </c>
      <c r="J26" s="96">
        <v>-5065</v>
      </c>
      <c r="K26" s="96">
        <v>-5178</v>
      </c>
      <c r="L26" s="96">
        <v>-4941</v>
      </c>
      <c r="M26" s="96">
        <v>-3791</v>
      </c>
      <c r="N26" s="96">
        <v>-4421</v>
      </c>
      <c r="O26" s="96">
        <v>-4156</v>
      </c>
      <c r="P26" s="96">
        <v>-4173</v>
      </c>
      <c r="Q26" s="96">
        <v>-3566</v>
      </c>
      <c r="R26" s="96">
        <v>-3877</v>
      </c>
      <c r="S26" s="96">
        <v>-3589</v>
      </c>
      <c r="T26" s="1404">
        <v>-3304</v>
      </c>
      <c r="U26" s="1404">
        <v>-3612</v>
      </c>
      <c r="V26" s="1408">
        <v>-3780</v>
      </c>
      <c r="W26" s="830">
        <v>-3591</v>
      </c>
      <c r="X26" s="791">
        <v>-3761</v>
      </c>
      <c r="Y26" s="791">
        <v>-3614</v>
      </c>
      <c r="Z26" s="830">
        <v>-4176</v>
      </c>
      <c r="AA26" s="830">
        <v>-3607</v>
      </c>
      <c r="AB26" s="830">
        <v>-3974</v>
      </c>
      <c r="AC26" s="830">
        <v>-3533</v>
      </c>
      <c r="AD26" s="830">
        <v>-3887</v>
      </c>
      <c r="AE26" s="830">
        <v>-3796</v>
      </c>
      <c r="AF26" s="830">
        <v>-3507</v>
      </c>
      <c r="AG26" s="830">
        <v>-3718</v>
      </c>
      <c r="AH26" s="830">
        <v>-3213</v>
      </c>
      <c r="AI26" s="979">
        <v>-3015</v>
      </c>
      <c r="AJ26" s="979">
        <v>-2856</v>
      </c>
      <c r="AK26" s="979">
        <v>-2690</v>
      </c>
      <c r="AL26" s="830">
        <v>-2679</v>
      </c>
      <c r="AM26" s="830">
        <v>-2859</v>
      </c>
      <c r="AN26" s="830">
        <v>-2723</v>
      </c>
      <c r="AO26" s="1213">
        <v>-2949</v>
      </c>
    </row>
    <row r="27" spans="1:41" s="1041" customFormat="1" ht="40.15" customHeight="1">
      <c r="A27" s="1409" t="s">
        <v>196</v>
      </c>
      <c r="B27" s="364">
        <v>-26</v>
      </c>
      <c r="C27" s="364">
        <v>26</v>
      </c>
      <c r="D27" s="364" t="s">
        <v>13</v>
      </c>
      <c r="E27" s="364" t="s">
        <v>13</v>
      </c>
      <c r="F27" s="364" t="s">
        <v>25</v>
      </c>
      <c r="G27" s="364" t="s">
        <v>25</v>
      </c>
      <c r="H27" s="364" t="s">
        <v>13</v>
      </c>
      <c r="I27" s="364" t="s">
        <v>13</v>
      </c>
      <c r="J27" s="364">
        <v>-5</v>
      </c>
      <c r="K27" s="364">
        <v>5</v>
      </c>
      <c r="L27" s="364" t="s">
        <v>13</v>
      </c>
      <c r="M27" s="364" t="s">
        <v>13</v>
      </c>
      <c r="N27" s="364" t="s">
        <v>13</v>
      </c>
      <c r="O27" s="364">
        <v>-3</v>
      </c>
      <c r="P27" s="364">
        <v>-9</v>
      </c>
      <c r="Q27" s="364">
        <v>-51</v>
      </c>
      <c r="R27" s="364">
        <v>-54</v>
      </c>
      <c r="S27" s="364">
        <v>28</v>
      </c>
      <c r="T27" s="1416">
        <v>2</v>
      </c>
      <c r="U27" s="1382">
        <v>2</v>
      </c>
      <c r="V27" s="1394">
        <v>-0.1</v>
      </c>
      <c r="W27" s="831" t="s">
        <v>25</v>
      </c>
      <c r="X27" s="786" t="s">
        <v>25</v>
      </c>
      <c r="Y27" s="786">
        <v>-128</v>
      </c>
      <c r="Z27" s="831" t="s">
        <v>25</v>
      </c>
      <c r="AA27" s="831" t="s">
        <v>13</v>
      </c>
      <c r="AB27" s="831" t="s">
        <v>13</v>
      </c>
      <c r="AC27" s="831" t="s">
        <v>13</v>
      </c>
      <c r="AD27" s="831">
        <v>-106</v>
      </c>
      <c r="AE27" s="831">
        <v>9</v>
      </c>
      <c r="AF27" s="831">
        <v>48</v>
      </c>
      <c r="AG27" s="831">
        <v>2</v>
      </c>
      <c r="AH27" s="831">
        <v>-39</v>
      </c>
      <c r="AI27" s="1164">
        <v>-63</v>
      </c>
      <c r="AJ27" s="1164">
        <v>-83</v>
      </c>
      <c r="AK27" s="1164">
        <v>185</v>
      </c>
      <c r="AL27" s="1174" t="s">
        <v>13</v>
      </c>
      <c r="AM27" s="1174" t="s">
        <v>25</v>
      </c>
      <c r="AN27" s="1174" t="s">
        <v>13</v>
      </c>
      <c r="AO27" s="1417" t="s">
        <v>13</v>
      </c>
    </row>
    <row r="28" spans="1:41" s="1028" customFormat="1" ht="40.15" customHeight="1">
      <c r="A28" s="1384" t="s">
        <v>108</v>
      </c>
      <c r="B28" s="357">
        <v>3776</v>
      </c>
      <c r="C28" s="357">
        <v>2778</v>
      </c>
      <c r="D28" s="357">
        <v>870</v>
      </c>
      <c r="E28" s="357">
        <v>8360</v>
      </c>
      <c r="F28" s="357">
        <v>5258</v>
      </c>
      <c r="G28" s="357">
        <v>5445</v>
      </c>
      <c r="H28" s="357">
        <v>4319</v>
      </c>
      <c r="I28" s="357">
        <v>15957</v>
      </c>
      <c r="J28" s="357">
        <v>7284</v>
      </c>
      <c r="K28" s="357">
        <v>7753</v>
      </c>
      <c r="L28" s="357">
        <v>7484</v>
      </c>
      <c r="M28" s="357">
        <v>6092</v>
      </c>
      <c r="N28" s="357">
        <v>8511</v>
      </c>
      <c r="O28" s="357">
        <v>6702</v>
      </c>
      <c r="P28" s="357">
        <v>4061</v>
      </c>
      <c r="Q28" s="357">
        <v>3889</v>
      </c>
      <c r="R28" s="357">
        <v>2570</v>
      </c>
      <c r="S28" s="357">
        <v>4116</v>
      </c>
      <c r="T28" s="1410">
        <v>3499</v>
      </c>
      <c r="U28" s="1410">
        <v>2488</v>
      </c>
      <c r="V28" s="1418">
        <v>5896</v>
      </c>
      <c r="W28" s="858">
        <v>5002</v>
      </c>
      <c r="X28" s="789">
        <v>6161</v>
      </c>
      <c r="Y28" s="789">
        <v>7998</v>
      </c>
      <c r="Z28" s="858">
        <v>5639</v>
      </c>
      <c r="AA28" s="858">
        <v>6251</v>
      </c>
      <c r="AB28" s="858">
        <v>6859</v>
      </c>
      <c r="AC28" s="858">
        <v>9030</v>
      </c>
      <c r="AD28" s="858">
        <v>6796</v>
      </c>
      <c r="AE28" s="858">
        <v>6419</v>
      </c>
      <c r="AF28" s="858">
        <v>5331</v>
      </c>
      <c r="AG28" s="858">
        <v>6362</v>
      </c>
      <c r="AH28" s="858">
        <v>1667</v>
      </c>
      <c r="AI28" s="858">
        <v>2903</v>
      </c>
      <c r="AJ28" s="857">
        <v>3285</v>
      </c>
      <c r="AK28" s="857">
        <v>6931</v>
      </c>
      <c r="AL28" s="858">
        <v>7522</v>
      </c>
      <c r="AM28" s="858">
        <v>9362</v>
      </c>
      <c r="AN28" s="858">
        <v>8559</v>
      </c>
      <c r="AO28" s="1419">
        <v>12525</v>
      </c>
    </row>
    <row r="29" spans="1:41" s="1028" customFormat="1" ht="40.15" customHeight="1">
      <c r="A29" s="1384" t="s">
        <v>103</v>
      </c>
      <c r="B29" s="357">
        <v>9787</v>
      </c>
      <c r="C29" s="357">
        <v>9599</v>
      </c>
      <c r="D29" s="357">
        <v>5244</v>
      </c>
      <c r="E29" s="357">
        <v>3422</v>
      </c>
      <c r="F29" s="357">
        <v>13966</v>
      </c>
      <c r="G29" s="357">
        <v>12335</v>
      </c>
      <c r="H29" s="357">
        <v>11492</v>
      </c>
      <c r="I29" s="357">
        <v>6240</v>
      </c>
      <c r="J29" s="357">
        <v>14864</v>
      </c>
      <c r="K29" s="357">
        <v>13451</v>
      </c>
      <c r="L29" s="357">
        <v>16407</v>
      </c>
      <c r="M29" s="357">
        <v>7862</v>
      </c>
      <c r="N29" s="357">
        <v>15065</v>
      </c>
      <c r="O29" s="357">
        <v>12663</v>
      </c>
      <c r="P29" s="357">
        <v>12674</v>
      </c>
      <c r="Q29" s="357">
        <v>3867</v>
      </c>
      <c r="R29" s="357">
        <v>9584</v>
      </c>
      <c r="S29" s="357">
        <v>9932</v>
      </c>
      <c r="T29" s="1410">
        <v>20234</v>
      </c>
      <c r="U29" s="1410">
        <v>18205</v>
      </c>
      <c r="V29" s="1418">
        <v>19058</v>
      </c>
      <c r="W29" s="858">
        <v>18857</v>
      </c>
      <c r="X29" s="789">
        <v>22923</v>
      </c>
      <c r="Y29" s="789">
        <v>19505</v>
      </c>
      <c r="Z29" s="858">
        <v>27269</v>
      </c>
      <c r="AA29" s="858">
        <v>24231</v>
      </c>
      <c r="AB29" s="858">
        <v>22725</v>
      </c>
      <c r="AC29" s="858">
        <v>20657</v>
      </c>
      <c r="AD29" s="858">
        <v>18133</v>
      </c>
      <c r="AE29" s="858">
        <v>17126</v>
      </c>
      <c r="AF29" s="858">
        <v>11539</v>
      </c>
      <c r="AG29" s="858">
        <v>28730</v>
      </c>
      <c r="AH29" s="858">
        <v>2574</v>
      </c>
      <c r="AI29" s="858">
        <v>9423</v>
      </c>
      <c r="AJ29" s="857">
        <v>12095</v>
      </c>
      <c r="AK29" s="857">
        <v>13328</v>
      </c>
      <c r="AL29" s="858">
        <v>23213</v>
      </c>
      <c r="AM29" s="858">
        <v>29242</v>
      </c>
      <c r="AN29" s="858">
        <v>32520</v>
      </c>
      <c r="AO29" s="1419">
        <v>32320</v>
      </c>
    </row>
    <row r="30" spans="1:41" s="1028" customFormat="1" ht="40.15" customHeight="1">
      <c r="A30" s="1384" t="s">
        <v>104</v>
      </c>
      <c r="B30" s="357">
        <v>-1746</v>
      </c>
      <c r="C30" s="357">
        <v>-2632</v>
      </c>
      <c r="D30" s="357">
        <v>-4749</v>
      </c>
      <c r="E30" s="357">
        <v>-1931</v>
      </c>
      <c r="F30" s="357">
        <v>-4712</v>
      </c>
      <c r="G30" s="357">
        <v>-4710</v>
      </c>
      <c r="H30" s="357">
        <v>-3681</v>
      </c>
      <c r="I30" s="357">
        <v>1154</v>
      </c>
      <c r="J30" s="357">
        <v>-4746</v>
      </c>
      <c r="K30" s="357">
        <v>-3640</v>
      </c>
      <c r="L30" s="357">
        <v>-5289</v>
      </c>
      <c r="M30" s="357">
        <v>-1258</v>
      </c>
      <c r="N30" s="357">
        <v>-3184</v>
      </c>
      <c r="O30" s="357">
        <v>-1592</v>
      </c>
      <c r="P30" s="357">
        <v>-2026</v>
      </c>
      <c r="Q30" s="357">
        <v>-980</v>
      </c>
      <c r="R30" s="357">
        <v>-348</v>
      </c>
      <c r="S30" s="357">
        <v>-2406</v>
      </c>
      <c r="T30" s="1387">
        <v>-4757</v>
      </c>
      <c r="U30" s="1387">
        <v>-6368</v>
      </c>
      <c r="V30" s="1388">
        <v>-3169</v>
      </c>
      <c r="W30" s="828">
        <v>-4474</v>
      </c>
      <c r="X30" s="789">
        <v>-4569</v>
      </c>
      <c r="Y30" s="789">
        <v>-6436</v>
      </c>
      <c r="Z30" s="828">
        <v>-5856</v>
      </c>
      <c r="AA30" s="828">
        <v>-5645</v>
      </c>
      <c r="AB30" s="828">
        <v>-5101</v>
      </c>
      <c r="AC30" s="828">
        <v>-3060</v>
      </c>
      <c r="AD30" s="828">
        <v>-2775</v>
      </c>
      <c r="AE30" s="828">
        <v>-841</v>
      </c>
      <c r="AF30" s="828">
        <v>-2376</v>
      </c>
      <c r="AG30" s="828">
        <v>-4962</v>
      </c>
      <c r="AH30" s="828">
        <v>155</v>
      </c>
      <c r="AI30" s="856">
        <v>-1698</v>
      </c>
      <c r="AJ30" s="856">
        <v>-3800</v>
      </c>
      <c r="AK30" s="856">
        <v>-2659</v>
      </c>
      <c r="AL30" s="828">
        <v>-5204</v>
      </c>
      <c r="AM30" s="828">
        <v>-5786</v>
      </c>
      <c r="AN30" s="828">
        <v>-8997</v>
      </c>
      <c r="AO30" s="1207">
        <v>-11937</v>
      </c>
    </row>
    <row r="31" spans="1:41" s="1028" customFormat="1" ht="40.15" customHeight="1">
      <c r="A31" s="1420" t="s">
        <v>105</v>
      </c>
      <c r="B31" s="357">
        <v>8040</v>
      </c>
      <c r="C31" s="357">
        <v>6967</v>
      </c>
      <c r="D31" s="357">
        <v>496</v>
      </c>
      <c r="E31" s="357">
        <v>1490</v>
      </c>
      <c r="F31" s="357">
        <v>9254</v>
      </c>
      <c r="G31" s="357">
        <v>7625</v>
      </c>
      <c r="H31" s="357">
        <v>7811</v>
      </c>
      <c r="I31" s="357">
        <v>7393</v>
      </c>
      <c r="J31" s="357">
        <v>10117</v>
      </c>
      <c r="K31" s="357">
        <v>9811</v>
      </c>
      <c r="L31" s="357">
        <v>11118</v>
      </c>
      <c r="M31" s="357">
        <v>6604</v>
      </c>
      <c r="N31" s="357">
        <v>11880</v>
      </c>
      <c r="O31" s="357">
        <v>11071</v>
      </c>
      <c r="P31" s="357">
        <v>10649</v>
      </c>
      <c r="Q31" s="357">
        <v>2886</v>
      </c>
      <c r="R31" s="357">
        <v>9236</v>
      </c>
      <c r="S31" s="357">
        <v>7525</v>
      </c>
      <c r="T31" s="1410">
        <v>15477</v>
      </c>
      <c r="U31" s="1410">
        <v>11837</v>
      </c>
      <c r="V31" s="1418">
        <v>15889</v>
      </c>
      <c r="W31" s="858">
        <v>14383</v>
      </c>
      <c r="X31" s="789">
        <v>18353</v>
      </c>
      <c r="Y31" s="789">
        <v>13069</v>
      </c>
      <c r="Z31" s="858">
        <v>21412</v>
      </c>
      <c r="AA31" s="858">
        <v>18587</v>
      </c>
      <c r="AB31" s="858">
        <v>17624</v>
      </c>
      <c r="AC31" s="858">
        <v>17596</v>
      </c>
      <c r="AD31" s="858">
        <v>15357</v>
      </c>
      <c r="AE31" s="858">
        <v>16286</v>
      </c>
      <c r="AF31" s="858">
        <v>9162</v>
      </c>
      <c r="AG31" s="858">
        <v>23768</v>
      </c>
      <c r="AH31" s="858">
        <v>2730</v>
      </c>
      <c r="AI31" s="858">
        <v>7724</v>
      </c>
      <c r="AJ31" s="857">
        <v>8295</v>
      </c>
      <c r="AK31" s="857">
        <v>10668</v>
      </c>
      <c r="AL31" s="858">
        <v>18008</v>
      </c>
      <c r="AM31" s="858">
        <v>23456</v>
      </c>
      <c r="AN31" s="858">
        <v>23623</v>
      </c>
      <c r="AO31" s="1419">
        <v>20384</v>
      </c>
    </row>
    <row r="32" spans="1:41" s="1028" customFormat="1" ht="40.15" customHeight="1">
      <c r="A32" s="1421" t="s">
        <v>575</v>
      </c>
      <c r="B32" s="1184"/>
      <c r="C32" s="1184"/>
      <c r="D32" s="1184"/>
      <c r="E32" s="1184"/>
      <c r="F32" s="1184"/>
      <c r="G32" s="1184"/>
      <c r="H32" s="1184"/>
      <c r="I32" s="1184"/>
      <c r="J32" s="1184"/>
      <c r="K32" s="1184"/>
      <c r="L32" s="1184"/>
      <c r="M32" s="1184"/>
      <c r="N32" s="1184"/>
      <c r="O32" s="1184"/>
      <c r="P32" s="1184"/>
      <c r="Q32" s="1184"/>
      <c r="R32" s="1184"/>
      <c r="S32" s="1184"/>
      <c r="T32" s="1184"/>
      <c r="U32" s="1184"/>
      <c r="V32" s="1422"/>
      <c r="W32" s="1175"/>
      <c r="X32" s="793"/>
      <c r="Y32" s="793"/>
      <c r="Z32" s="1175"/>
      <c r="AA32" s="1175"/>
      <c r="AB32" s="1175"/>
      <c r="AC32" s="1175"/>
      <c r="AD32" s="1175"/>
      <c r="AE32" s="1175"/>
      <c r="AF32" s="1175"/>
      <c r="AG32" s="1175"/>
      <c r="AH32" s="1175"/>
      <c r="AI32" s="1175"/>
      <c r="AJ32" s="1175"/>
      <c r="AK32" s="1175"/>
      <c r="AL32" s="1175"/>
      <c r="AM32" s="1175"/>
      <c r="AN32" s="1175"/>
      <c r="AO32" s="1423"/>
    </row>
    <row r="33" spans="1:41" s="1028" customFormat="1" ht="40.15" customHeight="1">
      <c r="A33" s="1376" t="s">
        <v>192</v>
      </c>
      <c r="B33" s="674">
        <v>6977</v>
      </c>
      <c r="C33" s="674">
        <v>5413</v>
      </c>
      <c r="D33" s="674">
        <v>36</v>
      </c>
      <c r="E33" s="674">
        <v>1022</v>
      </c>
      <c r="F33" s="674">
        <v>7944</v>
      </c>
      <c r="G33" s="674">
        <v>6050</v>
      </c>
      <c r="H33" s="674">
        <v>6861</v>
      </c>
      <c r="I33" s="674">
        <v>6395</v>
      </c>
      <c r="J33" s="674">
        <v>8891</v>
      </c>
      <c r="K33" s="674">
        <v>7845</v>
      </c>
      <c r="L33" s="674">
        <v>10470</v>
      </c>
      <c r="M33" s="674">
        <v>5869</v>
      </c>
      <c r="N33" s="674">
        <v>10598</v>
      </c>
      <c r="O33" s="674">
        <v>10014</v>
      </c>
      <c r="P33" s="674">
        <v>11596</v>
      </c>
      <c r="Q33" s="674">
        <v>4318</v>
      </c>
      <c r="R33" s="674">
        <v>8420</v>
      </c>
      <c r="S33" s="674">
        <v>6939</v>
      </c>
      <c r="T33" s="1424">
        <v>14723</v>
      </c>
      <c r="U33" s="1424">
        <v>10678</v>
      </c>
      <c r="V33" s="1425">
        <v>14615</v>
      </c>
      <c r="W33" s="832">
        <v>12626</v>
      </c>
      <c r="X33" s="1169">
        <v>17528</v>
      </c>
      <c r="Y33" s="1169">
        <v>12073</v>
      </c>
      <c r="Z33" s="832">
        <v>19759</v>
      </c>
      <c r="AA33" s="832">
        <v>17388</v>
      </c>
      <c r="AB33" s="832">
        <v>16564</v>
      </c>
      <c r="AC33" s="832">
        <v>16708</v>
      </c>
      <c r="AD33" s="832">
        <v>14258</v>
      </c>
      <c r="AE33" s="832">
        <v>15259</v>
      </c>
      <c r="AF33" s="832">
        <v>7970</v>
      </c>
      <c r="AG33" s="832">
        <v>23334</v>
      </c>
      <c r="AH33" s="832">
        <v>2383</v>
      </c>
      <c r="AI33" s="1160">
        <v>6764</v>
      </c>
      <c r="AJ33" s="1160">
        <v>7571</v>
      </c>
      <c r="AK33" s="1160">
        <v>10283</v>
      </c>
      <c r="AL33" s="832">
        <v>16924</v>
      </c>
      <c r="AM33" s="832">
        <v>22525</v>
      </c>
      <c r="AN33" s="832">
        <v>22574</v>
      </c>
      <c r="AO33" s="1215">
        <v>20309</v>
      </c>
    </row>
    <row r="34" spans="1:41" s="1028" customFormat="1" ht="40.15" customHeight="1" thickBot="1">
      <c r="A34" s="1409" t="s">
        <v>107</v>
      </c>
      <c r="B34" s="364">
        <v>1063</v>
      </c>
      <c r="C34" s="364">
        <v>1554</v>
      </c>
      <c r="D34" s="364">
        <v>459</v>
      </c>
      <c r="E34" s="364">
        <v>468</v>
      </c>
      <c r="F34" s="364">
        <v>1309</v>
      </c>
      <c r="G34" s="364">
        <v>1576</v>
      </c>
      <c r="H34" s="364">
        <v>950</v>
      </c>
      <c r="I34" s="364">
        <v>998</v>
      </c>
      <c r="J34" s="364">
        <v>1226</v>
      </c>
      <c r="K34" s="364">
        <v>1965</v>
      </c>
      <c r="L34" s="364">
        <v>649</v>
      </c>
      <c r="M34" s="364">
        <v>735</v>
      </c>
      <c r="N34" s="364">
        <v>1282</v>
      </c>
      <c r="O34" s="364">
        <v>1057</v>
      </c>
      <c r="P34" s="364">
        <v>-947</v>
      </c>
      <c r="Q34" s="364">
        <v>-1431</v>
      </c>
      <c r="R34" s="364">
        <v>816</v>
      </c>
      <c r="S34" s="364">
        <v>586</v>
      </c>
      <c r="T34" s="1416">
        <v>753</v>
      </c>
      <c r="U34" s="1416">
        <v>1159</v>
      </c>
      <c r="V34" s="1383">
        <v>1273</v>
      </c>
      <c r="W34" s="826">
        <v>1757</v>
      </c>
      <c r="X34" s="1172">
        <v>826</v>
      </c>
      <c r="Y34" s="1172">
        <v>996</v>
      </c>
      <c r="Z34" s="826">
        <v>1652</v>
      </c>
      <c r="AA34" s="826">
        <v>1199</v>
      </c>
      <c r="AB34" s="826">
        <v>1060</v>
      </c>
      <c r="AC34" s="826">
        <v>888</v>
      </c>
      <c r="AD34" s="826">
        <v>1098</v>
      </c>
      <c r="AE34" s="826">
        <v>1027</v>
      </c>
      <c r="AF34" s="826">
        <v>1193</v>
      </c>
      <c r="AG34" s="826">
        <v>434</v>
      </c>
      <c r="AH34" s="826">
        <v>347</v>
      </c>
      <c r="AI34" s="1159">
        <v>959</v>
      </c>
      <c r="AJ34" s="1159">
        <v>724</v>
      </c>
      <c r="AK34" s="1159">
        <v>386</v>
      </c>
      <c r="AL34" s="826">
        <v>1084</v>
      </c>
      <c r="AM34" s="826">
        <v>931</v>
      </c>
      <c r="AN34" s="826">
        <v>1049</v>
      </c>
      <c r="AO34" s="1205">
        <v>74</v>
      </c>
    </row>
    <row r="35" spans="1:41" s="1028" customFormat="1" ht="40.15" customHeight="1" thickTop="1">
      <c r="A35" s="1426" t="s">
        <v>608</v>
      </c>
      <c r="B35" s="424">
        <v>1010607</v>
      </c>
      <c r="C35" s="424">
        <v>949220</v>
      </c>
      <c r="D35" s="424">
        <v>992693</v>
      </c>
      <c r="E35" s="424">
        <v>981936</v>
      </c>
      <c r="F35" s="424">
        <v>1007422</v>
      </c>
      <c r="G35" s="424">
        <v>994736</v>
      </c>
      <c r="H35" s="424">
        <v>1060070</v>
      </c>
      <c r="I35" s="424">
        <v>984349</v>
      </c>
      <c r="J35" s="424">
        <v>946862</v>
      </c>
      <c r="K35" s="424">
        <v>997974</v>
      </c>
      <c r="L35" s="424">
        <v>1068728</v>
      </c>
      <c r="M35" s="424">
        <v>1091731</v>
      </c>
      <c r="N35" s="424">
        <v>1030091</v>
      </c>
      <c r="O35" s="424">
        <v>985816</v>
      </c>
      <c r="P35" s="424">
        <v>1008540</v>
      </c>
      <c r="Q35" s="424">
        <v>982202</v>
      </c>
      <c r="R35" s="424">
        <v>896291</v>
      </c>
      <c r="S35" s="424">
        <v>880383</v>
      </c>
      <c r="T35" s="1427">
        <v>972622</v>
      </c>
      <c r="U35" s="1427">
        <v>996253</v>
      </c>
      <c r="V35" s="1428">
        <v>1000697</v>
      </c>
      <c r="W35" s="1173">
        <v>1043618</v>
      </c>
      <c r="X35" s="794">
        <v>1095039</v>
      </c>
      <c r="Y35" s="794">
        <v>1069723</v>
      </c>
      <c r="Z35" s="1173" t="s">
        <v>13</v>
      </c>
      <c r="AA35" s="1173" t="s">
        <v>13</v>
      </c>
      <c r="AB35" s="1173" t="s">
        <v>13</v>
      </c>
      <c r="AC35" s="1173" t="s">
        <v>13</v>
      </c>
      <c r="AD35" s="1173" t="s">
        <v>13</v>
      </c>
      <c r="AE35" s="1173" t="s">
        <v>13</v>
      </c>
      <c r="AF35" s="1173" t="s">
        <v>13</v>
      </c>
      <c r="AG35" s="1173" t="s">
        <v>13</v>
      </c>
      <c r="AH35" s="1173" t="s">
        <v>13</v>
      </c>
      <c r="AI35" s="1163" t="s">
        <v>13</v>
      </c>
      <c r="AJ35" s="1163" t="s">
        <v>25</v>
      </c>
      <c r="AK35" s="1163" t="s">
        <v>25</v>
      </c>
      <c r="AL35" s="1173" t="s">
        <v>13</v>
      </c>
      <c r="AM35" s="1173" t="s">
        <v>13</v>
      </c>
      <c r="AN35" s="1173" t="s">
        <v>13</v>
      </c>
      <c r="AO35" s="1429" t="s">
        <v>13</v>
      </c>
    </row>
    <row r="36" spans="1:41" ht="22.5" customHeight="1">
      <c r="A36" s="1372"/>
      <c r="D36" s="100"/>
      <c r="E36" s="100"/>
      <c r="F36" s="100"/>
      <c r="G36" s="100"/>
      <c r="H36" s="100"/>
      <c r="J36" s="100"/>
      <c r="K36" s="100"/>
      <c r="L36" s="100"/>
      <c r="M36" s="100"/>
      <c r="N36" s="100"/>
      <c r="O36" s="100"/>
      <c r="P36" s="100"/>
      <c r="Q36" s="100"/>
      <c r="R36" s="100"/>
      <c r="S36" s="100"/>
      <c r="T36" s="100"/>
      <c r="U36" s="1372"/>
      <c r="V36" s="100"/>
      <c r="W36" s="100"/>
      <c r="X36" s="1372"/>
      <c r="Y36" s="1372"/>
      <c r="Z36" s="1372"/>
      <c r="AB36" s="1372"/>
      <c r="AC36" s="100"/>
      <c r="AD36" s="100"/>
      <c r="AE36" s="100"/>
      <c r="AF36" s="1372"/>
      <c r="AG36" s="1372"/>
      <c r="AH36" s="1372"/>
      <c r="AM36" s="1372"/>
      <c r="AN36" s="1372"/>
    </row>
    <row r="37" spans="1:41" ht="5.25" customHeight="1"/>
    <row r="38" spans="1:41" ht="22.5" customHeight="1">
      <c r="D38" s="100"/>
      <c r="E38" s="100"/>
      <c r="F38" s="100"/>
      <c r="G38" s="100"/>
      <c r="H38" s="100"/>
      <c r="I38" s="1372"/>
      <c r="J38" s="1372" t="s">
        <v>588</v>
      </c>
      <c r="K38" s="100"/>
      <c r="L38" s="100"/>
      <c r="M38" s="100"/>
      <c r="N38" s="100"/>
      <c r="O38" s="100"/>
      <c r="P38" s="100"/>
      <c r="Q38" s="100"/>
      <c r="R38" s="100"/>
      <c r="S38" s="100"/>
      <c r="T38" s="100"/>
      <c r="U38" s="100"/>
      <c r="V38" s="100"/>
      <c r="W38" s="100"/>
      <c r="X38" s="1372"/>
      <c r="Y38" s="1372"/>
      <c r="Z38" s="1372"/>
      <c r="AB38" s="1372"/>
      <c r="AC38" s="100"/>
      <c r="AD38" s="100"/>
      <c r="AE38" s="100"/>
      <c r="AF38" s="1372"/>
      <c r="AG38" s="1372"/>
      <c r="AH38" s="1372"/>
      <c r="AM38" s="1372"/>
      <c r="AN38" s="1372"/>
    </row>
    <row r="39" spans="1:41" ht="5.25" customHeight="1"/>
    <row r="40" spans="1:41" s="1027" customFormat="1" ht="28.5" customHeight="1">
      <c r="A40" s="1599"/>
      <c r="B40" s="991" t="s">
        <v>678</v>
      </c>
      <c r="C40" s="991" t="s">
        <v>678</v>
      </c>
      <c r="D40" s="991" t="s">
        <v>678</v>
      </c>
      <c r="E40" s="1274" t="s">
        <v>678</v>
      </c>
      <c r="F40" s="991" t="s">
        <v>690</v>
      </c>
      <c r="G40" s="991" t="s">
        <v>690</v>
      </c>
      <c r="H40" s="1430" t="s">
        <v>690</v>
      </c>
      <c r="I40" s="1274" t="s">
        <v>690</v>
      </c>
      <c r="J40" s="1023" t="s">
        <v>696</v>
      </c>
    </row>
    <row r="41" spans="1:41" s="1027" customFormat="1" ht="28.5" customHeight="1">
      <c r="A41" s="1600"/>
      <c r="B41" s="1431" t="s">
        <v>471</v>
      </c>
      <c r="C41" s="1431" t="s">
        <v>472</v>
      </c>
      <c r="D41" s="1431" t="s">
        <v>679</v>
      </c>
      <c r="E41" s="1432" t="s">
        <v>474</v>
      </c>
      <c r="F41" s="1431" t="s">
        <v>471</v>
      </c>
      <c r="G41" s="1431" t="s">
        <v>472</v>
      </c>
      <c r="H41" s="1471" t="s">
        <v>473</v>
      </c>
      <c r="I41" s="1432" t="s">
        <v>474</v>
      </c>
      <c r="J41" s="1433" t="s">
        <v>471</v>
      </c>
    </row>
    <row r="42" spans="1:41" s="1028" customFormat="1" ht="40.15" customHeight="1">
      <c r="A42" s="1395" t="s">
        <v>88</v>
      </c>
      <c r="B42" s="1434"/>
      <c r="C42" s="1434"/>
      <c r="D42" s="1434"/>
      <c r="E42" s="1435"/>
      <c r="F42" s="1434"/>
      <c r="G42" s="1434"/>
      <c r="H42" s="1436"/>
      <c r="I42" s="1436"/>
      <c r="J42" s="1437"/>
    </row>
    <row r="43" spans="1:41" s="1028" customFormat="1" ht="40.15" customHeight="1">
      <c r="A43" s="1378" t="s">
        <v>566</v>
      </c>
      <c r="B43" s="830">
        <v>593348</v>
      </c>
      <c r="C43" s="830">
        <v>626533</v>
      </c>
      <c r="D43" s="830">
        <v>624927</v>
      </c>
      <c r="E43" s="1275">
        <v>523690</v>
      </c>
      <c r="F43" s="825">
        <v>529646</v>
      </c>
      <c r="G43" s="825">
        <v>602696</v>
      </c>
      <c r="H43" s="1438">
        <v>571474</v>
      </c>
      <c r="I43" s="1284">
        <f>('[1]PL【IFRS】 '!O7)-(F43+G43+H43)</f>
        <v>595899</v>
      </c>
      <c r="J43" s="1213">
        <v>593985</v>
      </c>
    </row>
    <row r="44" spans="1:41" s="1028" customFormat="1" ht="40.15" customHeight="1">
      <c r="A44" s="1381" t="s">
        <v>567</v>
      </c>
      <c r="B44" s="831">
        <v>25162</v>
      </c>
      <c r="C44" s="831">
        <v>28277</v>
      </c>
      <c r="D44" s="831">
        <v>27074</v>
      </c>
      <c r="E44" s="1276">
        <v>30825</v>
      </c>
      <c r="F44" s="826">
        <v>26363</v>
      </c>
      <c r="G44" s="826">
        <v>28561</v>
      </c>
      <c r="H44" s="1439">
        <v>29375</v>
      </c>
      <c r="I44" s="1280">
        <f>('[1]PL【IFRS】 '!O8)-(F44+G44+H44)</f>
        <v>30634</v>
      </c>
      <c r="J44" s="1209">
        <v>29817</v>
      </c>
    </row>
    <row r="45" spans="1:41" s="1028" customFormat="1" ht="40.15" customHeight="1">
      <c r="A45" s="1384" t="s">
        <v>91</v>
      </c>
      <c r="B45" s="828">
        <v>618511</v>
      </c>
      <c r="C45" s="828">
        <v>654811</v>
      </c>
      <c r="D45" s="828">
        <v>652001</v>
      </c>
      <c r="E45" s="1277">
        <v>554516</v>
      </c>
      <c r="F45" s="827">
        <v>556010</v>
      </c>
      <c r="G45" s="827">
        <v>631258</v>
      </c>
      <c r="H45" s="1440">
        <v>600847</v>
      </c>
      <c r="I45" s="1278">
        <f>('[1]PL【IFRS】 '!O9)-(F45+G45+H45)</f>
        <v>626534</v>
      </c>
      <c r="J45" s="1207">
        <v>623802</v>
      </c>
    </row>
    <row r="46" spans="1:41" s="1028" customFormat="1" ht="40.15" customHeight="1">
      <c r="A46" s="1384" t="s">
        <v>26</v>
      </c>
      <c r="B46" s="828">
        <v>-521622</v>
      </c>
      <c r="C46" s="828">
        <v>-569456</v>
      </c>
      <c r="D46" s="828">
        <v>-570829</v>
      </c>
      <c r="E46" s="1278">
        <v>-480363</v>
      </c>
      <c r="F46" s="828">
        <v>-483333</v>
      </c>
      <c r="G46" s="828">
        <v>-546539</v>
      </c>
      <c r="H46" s="1278">
        <v>-515908</v>
      </c>
      <c r="I46" s="1278">
        <f>('[1]PL【IFRS】 '!O10)-(F46+G46+H46)</f>
        <v>-542914</v>
      </c>
      <c r="J46" s="1207">
        <v>-538911</v>
      </c>
    </row>
    <row r="47" spans="1:41" s="1028" customFormat="1" ht="40.15" customHeight="1">
      <c r="A47" s="1441" t="s">
        <v>17</v>
      </c>
      <c r="B47" s="1442">
        <v>96888</v>
      </c>
      <c r="C47" s="1442">
        <v>85355</v>
      </c>
      <c r="D47" s="1442">
        <v>81171</v>
      </c>
      <c r="E47" s="1443">
        <v>74152</v>
      </c>
      <c r="F47" s="1442">
        <v>72676</v>
      </c>
      <c r="G47" s="1442">
        <v>84718</v>
      </c>
      <c r="H47" s="1444">
        <v>84941</v>
      </c>
      <c r="I47" s="1279">
        <f>('[1]PL【IFRS】 '!O11)-(F47+G47+H47)</f>
        <v>83620</v>
      </c>
      <c r="J47" s="1208">
        <v>84891</v>
      </c>
    </row>
    <row r="48" spans="1:41" s="1041" customFormat="1" ht="40.15" customHeight="1">
      <c r="A48" s="1445" t="s">
        <v>681</v>
      </c>
      <c r="B48" s="1446">
        <v>-51459</v>
      </c>
      <c r="C48" s="1446">
        <v>-54106</v>
      </c>
      <c r="D48" s="1446">
        <v>-56401</v>
      </c>
      <c r="E48" s="1447">
        <v>-60789</v>
      </c>
      <c r="F48" s="1446">
        <v>-55470</v>
      </c>
      <c r="G48" s="1446">
        <v>-59752</v>
      </c>
      <c r="H48" s="1447">
        <v>-60568</v>
      </c>
      <c r="I48" s="1280">
        <f>('[1]PL【IFRS】 '!O12)-(F48+G48+H48)</f>
        <v>-65674</v>
      </c>
      <c r="J48" s="1209">
        <v>-64974</v>
      </c>
    </row>
    <row r="49" spans="1:10" s="1028" customFormat="1" ht="40.15" customHeight="1">
      <c r="A49" s="1395" t="s">
        <v>92</v>
      </c>
      <c r="B49" s="845">
        <v>3225</v>
      </c>
      <c r="C49" s="845">
        <v>592</v>
      </c>
      <c r="D49" s="845">
        <v>3373</v>
      </c>
      <c r="E49" s="1281">
        <v>5562</v>
      </c>
      <c r="F49" s="845">
        <v>4771</v>
      </c>
      <c r="G49" s="845">
        <v>2183</v>
      </c>
      <c r="H49" s="1444">
        <v>518</v>
      </c>
      <c r="I49" s="1281">
        <f>('[1]PL【IFRS】 '!O13)-(F49+G49+H49)</f>
        <v>-4232</v>
      </c>
      <c r="J49" s="1210">
        <v>3984</v>
      </c>
    </row>
    <row r="50" spans="1:10" s="1041" customFormat="1" ht="40.15" customHeight="1">
      <c r="A50" s="1399" t="s">
        <v>582</v>
      </c>
      <c r="B50" s="1474">
        <v>142</v>
      </c>
      <c r="C50" s="1474">
        <v>142</v>
      </c>
      <c r="D50" s="1474">
        <v>231</v>
      </c>
      <c r="E50" s="1282">
        <v>1680</v>
      </c>
      <c r="F50" s="1178">
        <v>1145</v>
      </c>
      <c r="G50" s="1178">
        <v>9</v>
      </c>
      <c r="H50" s="1448">
        <v>86</v>
      </c>
      <c r="I50" s="1284">
        <f>('[1]PL【IFRS】 '!O14)-(F50+G50+H50)</f>
        <v>837</v>
      </c>
      <c r="J50" s="1213">
        <v>-21</v>
      </c>
    </row>
    <row r="51" spans="1:10" s="1041" customFormat="1" ht="40.15" customHeight="1">
      <c r="A51" s="1403" t="s">
        <v>568</v>
      </c>
      <c r="B51" s="829">
        <v>-207</v>
      </c>
      <c r="C51" s="829">
        <v>-27</v>
      </c>
      <c r="D51" s="829">
        <v>-2124</v>
      </c>
      <c r="E51" s="1283">
        <v>-11979</v>
      </c>
      <c r="F51" s="992">
        <v>-305</v>
      </c>
      <c r="G51" s="992">
        <v>-60</v>
      </c>
      <c r="H51" s="1448">
        <v>-23</v>
      </c>
      <c r="I51" s="1284">
        <f>('[1]PL【IFRS】 '!O15)-(F51+G51+H51)</f>
        <v>-4595</v>
      </c>
      <c r="J51" s="1216" t="s">
        <v>13</v>
      </c>
    </row>
    <row r="52" spans="1:10" s="1041" customFormat="1" ht="40.15" customHeight="1">
      <c r="A52" s="1406" t="s">
        <v>622</v>
      </c>
      <c r="B52" s="94">
        <v>4640</v>
      </c>
      <c r="C52" s="829">
        <v>170</v>
      </c>
      <c r="D52" s="829">
        <v>9325</v>
      </c>
      <c r="E52" s="1284">
        <v>16640</v>
      </c>
      <c r="F52" s="830">
        <v>223</v>
      </c>
      <c r="G52" s="830">
        <v>4148</v>
      </c>
      <c r="H52" s="1284">
        <v>577</v>
      </c>
      <c r="I52" s="1284">
        <f>('[1]PL【IFRS】 '!O16)-(F52+G52+H52)</f>
        <v>3125</v>
      </c>
      <c r="J52" s="1213">
        <v>4652</v>
      </c>
    </row>
    <row r="53" spans="1:10" s="1041" customFormat="1" ht="40.15" customHeight="1">
      <c r="A53" s="1403" t="s">
        <v>569</v>
      </c>
      <c r="B53" s="830">
        <v>-29</v>
      </c>
      <c r="C53" s="829">
        <v>-699</v>
      </c>
      <c r="D53" s="829">
        <v>-7605</v>
      </c>
      <c r="E53" s="1284">
        <v>-270</v>
      </c>
      <c r="F53" s="830">
        <v>-2</v>
      </c>
      <c r="G53" s="830">
        <v>-2744</v>
      </c>
      <c r="H53" s="1284">
        <v>13</v>
      </c>
      <c r="I53" s="1284">
        <f>('[1]PL【IFRS】 '!O17)-(F53+G53+H53)</f>
        <v>-1247</v>
      </c>
      <c r="J53" s="1213">
        <v>-619</v>
      </c>
    </row>
    <row r="54" spans="1:10" s="1041" customFormat="1" ht="40.15" customHeight="1">
      <c r="A54" s="1403" t="s">
        <v>570</v>
      </c>
      <c r="B54" s="830">
        <v>2247</v>
      </c>
      <c r="C54" s="829">
        <v>2417</v>
      </c>
      <c r="D54" s="829">
        <v>3419</v>
      </c>
      <c r="E54" s="1284">
        <v>2956</v>
      </c>
      <c r="F54" s="830">
        <v>6140</v>
      </c>
      <c r="G54" s="830">
        <v>3301</v>
      </c>
      <c r="H54" s="1284">
        <v>2260</v>
      </c>
      <c r="I54" s="1284">
        <f>('[1]PL【IFRS】 '!O18)-(F54+G54+H54)</f>
        <v>2678</v>
      </c>
      <c r="J54" s="1213">
        <v>2641</v>
      </c>
    </row>
    <row r="55" spans="1:10" s="1041" customFormat="1" ht="40.15" customHeight="1">
      <c r="A55" s="1409" t="s">
        <v>571</v>
      </c>
      <c r="B55" s="831">
        <v>-3567</v>
      </c>
      <c r="C55" s="1177">
        <v>-1410</v>
      </c>
      <c r="D55" s="1177">
        <v>127</v>
      </c>
      <c r="E55" s="1280">
        <v>-3465</v>
      </c>
      <c r="F55" s="831">
        <v>-2429</v>
      </c>
      <c r="G55" s="831">
        <v>-2470</v>
      </c>
      <c r="H55" s="1284">
        <v>-2397</v>
      </c>
      <c r="I55" s="1447">
        <f>('[1]PL【IFRS】 '!O19)-(F55+G55+H55)</f>
        <v>-5031</v>
      </c>
      <c r="J55" s="1449">
        <v>-2667</v>
      </c>
    </row>
    <row r="56" spans="1:10" s="1028" customFormat="1" ht="40.15" customHeight="1">
      <c r="A56" s="1384" t="s">
        <v>194</v>
      </c>
      <c r="B56" s="1183" t="s">
        <v>13</v>
      </c>
      <c r="C56" s="1183" t="s">
        <v>13</v>
      </c>
      <c r="D56" s="1450" t="s">
        <v>13</v>
      </c>
      <c r="E56" s="1285" t="s">
        <v>13</v>
      </c>
      <c r="F56" s="993" t="s">
        <v>13</v>
      </c>
      <c r="G56" s="993" t="s">
        <v>13</v>
      </c>
      <c r="H56" s="1285" t="s">
        <v>13</v>
      </c>
      <c r="I56" s="1469" t="s">
        <v>13</v>
      </c>
      <c r="J56" s="1451" t="s">
        <v>13</v>
      </c>
    </row>
    <row r="57" spans="1:10" s="1155" customFormat="1" ht="40.15" customHeight="1">
      <c r="A57" s="1176" t="s">
        <v>99</v>
      </c>
      <c r="B57" s="1152">
        <v>4779</v>
      </c>
      <c r="C57" s="1152">
        <v>4345</v>
      </c>
      <c r="D57" s="1152">
        <v>4520</v>
      </c>
      <c r="E57" s="1452">
        <v>6838</v>
      </c>
      <c r="F57" s="1453">
        <v>4833</v>
      </c>
      <c r="G57" s="1453">
        <v>3723</v>
      </c>
      <c r="H57" s="1444">
        <v>5165</v>
      </c>
      <c r="I57" s="1468">
        <f>('[1]PL【IFRS】 '!O26)-(F57+G57+H57)</f>
        <v>4437</v>
      </c>
      <c r="J57" s="1208">
        <v>5538</v>
      </c>
    </row>
    <row r="58" spans="1:10" s="1041" customFormat="1" ht="40.15" customHeight="1">
      <c r="A58" s="1403" t="s">
        <v>572</v>
      </c>
      <c r="B58" s="830">
        <v>2556</v>
      </c>
      <c r="C58" s="830">
        <v>3345</v>
      </c>
      <c r="D58" s="830">
        <v>3335</v>
      </c>
      <c r="E58" s="1284">
        <v>3563</v>
      </c>
      <c r="F58" s="830">
        <v>3094</v>
      </c>
      <c r="G58" s="830">
        <v>3191</v>
      </c>
      <c r="H58" s="1284">
        <v>2799</v>
      </c>
      <c r="I58" s="1284">
        <f>('[1]PL【IFRS】 '!O23)-(F58+G58+H58)</f>
        <v>2844</v>
      </c>
      <c r="J58" s="1213">
        <v>3598</v>
      </c>
    </row>
    <row r="59" spans="1:10" s="1041" customFormat="1" ht="40.15" customHeight="1">
      <c r="A59" s="1403" t="s">
        <v>573</v>
      </c>
      <c r="B59" s="830">
        <v>1609</v>
      </c>
      <c r="C59" s="830">
        <v>663</v>
      </c>
      <c r="D59" s="830">
        <v>1184</v>
      </c>
      <c r="E59" s="1284">
        <v>3275</v>
      </c>
      <c r="F59" s="830">
        <v>1336</v>
      </c>
      <c r="G59" s="830">
        <v>589</v>
      </c>
      <c r="H59" s="1284">
        <v>2711</v>
      </c>
      <c r="I59" s="1284">
        <f>('[1]PL【IFRS】 '!O24)-(F59+G59+H59)</f>
        <v>909</v>
      </c>
      <c r="J59" s="1213">
        <v>1591</v>
      </c>
    </row>
    <row r="60" spans="1:10" s="1041" customFormat="1" ht="40.15" customHeight="1">
      <c r="A60" s="1403" t="s">
        <v>195</v>
      </c>
      <c r="B60" s="830">
        <v>613</v>
      </c>
      <c r="C60" s="830">
        <v>336</v>
      </c>
      <c r="D60" s="1161" t="s">
        <v>13</v>
      </c>
      <c r="E60" s="1286" t="s">
        <v>13</v>
      </c>
      <c r="F60" s="1161">
        <v>403</v>
      </c>
      <c r="G60" s="1161">
        <v>-57</v>
      </c>
      <c r="H60" s="1284">
        <v>-346</v>
      </c>
      <c r="I60" s="1284">
        <f>('[1]PL【IFRS】 '!O25)-(F60+G60+H60)</f>
        <v>684</v>
      </c>
      <c r="J60" s="1213">
        <v>347</v>
      </c>
    </row>
    <row r="61" spans="1:10" s="1155" customFormat="1" ht="40.15" customHeight="1">
      <c r="A61" s="1167" t="s">
        <v>101</v>
      </c>
      <c r="B61" s="1153">
        <v>-3543</v>
      </c>
      <c r="C61" s="1153">
        <v>-4394</v>
      </c>
      <c r="D61" s="1153">
        <v>-5991</v>
      </c>
      <c r="E61" s="1454">
        <v>-6308</v>
      </c>
      <c r="F61" s="1455">
        <v>-5517</v>
      </c>
      <c r="G61" s="1455">
        <v>-5927</v>
      </c>
      <c r="H61" s="1456">
        <v>-5761</v>
      </c>
      <c r="I61" s="1456">
        <f>('[1]PL【IFRS】 '!O30)-(F61+G61+H61)</f>
        <v>-6801</v>
      </c>
      <c r="J61" s="1415">
        <v>-6239</v>
      </c>
    </row>
    <row r="62" spans="1:10" s="1041" customFormat="1" ht="40.15" customHeight="1">
      <c r="A62" s="1403" t="s">
        <v>574</v>
      </c>
      <c r="B62" s="830">
        <v>-3543</v>
      </c>
      <c r="C62" s="830">
        <v>-4394</v>
      </c>
      <c r="D62" s="830">
        <v>-4880</v>
      </c>
      <c r="E62" s="1284">
        <v>-5718</v>
      </c>
      <c r="F62" s="830">
        <v>-5517</v>
      </c>
      <c r="G62" s="830">
        <v>-5927</v>
      </c>
      <c r="H62" s="1284">
        <v>-5732</v>
      </c>
      <c r="I62" s="1284">
        <f>('[1]PL【IFRS】 '!O28)-(F62+G62+H62)</f>
        <v>-6830</v>
      </c>
      <c r="J62" s="1213">
        <v>-6239</v>
      </c>
    </row>
    <row r="63" spans="1:10" s="1041" customFormat="1" ht="40.15" customHeight="1">
      <c r="A63" s="1409" t="s">
        <v>196</v>
      </c>
      <c r="B63" s="1174" t="s">
        <v>13</v>
      </c>
      <c r="C63" s="1174" t="s">
        <v>13</v>
      </c>
      <c r="D63" s="1174" t="s">
        <v>13</v>
      </c>
      <c r="E63" s="1287">
        <v>-590</v>
      </c>
      <c r="F63" s="1174" t="s">
        <v>13</v>
      </c>
      <c r="G63" s="1174" t="s">
        <v>13</v>
      </c>
      <c r="H63" s="1457">
        <v>-29</v>
      </c>
      <c r="I63" s="1287">
        <v>29</v>
      </c>
      <c r="J63" s="1417" t="s">
        <v>13</v>
      </c>
    </row>
    <row r="64" spans="1:10" s="1028" customFormat="1" ht="40.15" customHeight="1">
      <c r="A64" s="1384" t="s">
        <v>108</v>
      </c>
      <c r="B64" s="858">
        <v>10647</v>
      </c>
      <c r="C64" s="858">
        <v>14216</v>
      </c>
      <c r="D64" s="858">
        <v>12232</v>
      </c>
      <c r="E64" s="1458">
        <v>-9814</v>
      </c>
      <c r="F64" s="858">
        <v>8575</v>
      </c>
      <c r="G64" s="858">
        <v>9694</v>
      </c>
      <c r="H64" s="1458">
        <v>10892</v>
      </c>
      <c r="I64" s="1278">
        <f>('[1]PL【IFRS】 '!O31)-(F64+G64+H64)</f>
        <v>14454</v>
      </c>
      <c r="J64" s="1207">
        <v>8622</v>
      </c>
    </row>
    <row r="65" spans="1:32" s="1028" customFormat="1" ht="40.15" customHeight="1">
      <c r="A65" s="1384" t="s">
        <v>103</v>
      </c>
      <c r="B65" s="858">
        <v>60538</v>
      </c>
      <c r="C65" s="858">
        <v>46009</v>
      </c>
      <c r="D65" s="858">
        <v>38905</v>
      </c>
      <c r="E65" s="1458">
        <v>9640</v>
      </c>
      <c r="F65" s="858">
        <v>29868</v>
      </c>
      <c r="G65" s="858">
        <v>34640</v>
      </c>
      <c r="H65" s="1458">
        <v>35186</v>
      </c>
      <c r="I65" s="1278">
        <f>('[1]PL【IFRS】 '!O32)-(F65+G65+H65)</f>
        <v>25804</v>
      </c>
      <c r="J65" s="1207">
        <v>31822</v>
      </c>
    </row>
    <row r="66" spans="1:32" s="1028" customFormat="1" ht="40.15" customHeight="1">
      <c r="A66" s="1384" t="s">
        <v>104</v>
      </c>
      <c r="B66" s="828">
        <v>-14508</v>
      </c>
      <c r="C66" s="828">
        <v>-10427</v>
      </c>
      <c r="D66" s="828">
        <v>-7696</v>
      </c>
      <c r="E66" s="1278">
        <v>-6578</v>
      </c>
      <c r="F66" s="828">
        <v>-7123</v>
      </c>
      <c r="G66" s="828">
        <v>-7945</v>
      </c>
      <c r="H66" s="1278">
        <v>-7206</v>
      </c>
      <c r="I66" s="1278">
        <f>('[1]PL【IFRS】 '!O33)-(F66+G66+H66)</f>
        <v>-163</v>
      </c>
      <c r="J66" s="1207">
        <v>-7931</v>
      </c>
    </row>
    <row r="67" spans="1:32" s="1028" customFormat="1" ht="40.15" customHeight="1">
      <c r="A67" s="1420" t="s">
        <v>105</v>
      </c>
      <c r="B67" s="858">
        <v>46030</v>
      </c>
      <c r="C67" s="858">
        <v>35581</v>
      </c>
      <c r="D67" s="858">
        <v>31209</v>
      </c>
      <c r="E67" s="1458">
        <v>3061</v>
      </c>
      <c r="F67" s="858">
        <v>22745</v>
      </c>
      <c r="G67" s="858">
        <v>26694</v>
      </c>
      <c r="H67" s="1458">
        <v>27980</v>
      </c>
      <c r="I67" s="1278">
        <f>('[1]PL【IFRS】 '!O34)-(F67+G67+H67)</f>
        <v>25641</v>
      </c>
      <c r="J67" s="1207">
        <v>23890</v>
      </c>
    </row>
    <row r="68" spans="1:32" s="1028" customFormat="1" ht="40.15" customHeight="1">
      <c r="A68" s="1421" t="s">
        <v>575</v>
      </c>
      <c r="B68" s="1175"/>
      <c r="C68" s="1175"/>
      <c r="D68" s="1175"/>
      <c r="E68" s="1459"/>
      <c r="F68" s="1175"/>
      <c r="G68" s="1175"/>
      <c r="H68" s="1460"/>
      <c r="I68" s="1279"/>
      <c r="J68" s="1208"/>
    </row>
    <row r="69" spans="1:32" s="1028" customFormat="1" ht="40.15" customHeight="1">
      <c r="A69" s="1376" t="s">
        <v>192</v>
      </c>
      <c r="B69" s="1153">
        <v>45150</v>
      </c>
      <c r="C69" s="1153">
        <v>33725</v>
      </c>
      <c r="D69" s="1153">
        <v>29855</v>
      </c>
      <c r="E69" s="1288">
        <v>2515</v>
      </c>
      <c r="F69" s="832">
        <v>22140</v>
      </c>
      <c r="G69" s="832">
        <v>25793</v>
      </c>
      <c r="H69" s="1456">
        <v>27282</v>
      </c>
      <c r="I69" s="1456">
        <f>('[1]PL【IFRS】 '!O36)-(F69+G69+H69)</f>
        <v>25550</v>
      </c>
      <c r="J69" s="1415">
        <v>23044</v>
      </c>
    </row>
    <row r="70" spans="1:32" s="1028" customFormat="1" ht="40.15" customHeight="1" thickBot="1">
      <c r="A70" s="1409" t="s">
        <v>107</v>
      </c>
      <c r="B70" s="831">
        <v>879</v>
      </c>
      <c r="C70" s="831">
        <v>1855</v>
      </c>
      <c r="D70" s="831">
        <v>1354</v>
      </c>
      <c r="E70" s="1276">
        <v>488</v>
      </c>
      <c r="F70" s="826">
        <v>605</v>
      </c>
      <c r="G70" s="826">
        <v>900</v>
      </c>
      <c r="H70" s="1461">
        <v>698</v>
      </c>
      <c r="I70" s="1470">
        <f>('[1]PL【IFRS】 '!O37)-(F70+G70+H70)</f>
        <v>91</v>
      </c>
      <c r="J70" s="1462">
        <v>845</v>
      </c>
    </row>
    <row r="71" spans="1:32" s="1028" customFormat="1" ht="40.15" customHeight="1" thickTop="1">
      <c r="A71" s="1426" t="s">
        <v>608</v>
      </c>
      <c r="B71" s="1154" t="s">
        <v>13</v>
      </c>
      <c r="C71" s="1154" t="s">
        <v>25</v>
      </c>
      <c r="D71" s="1154" t="s">
        <v>25</v>
      </c>
      <c r="E71" s="1289" t="s">
        <v>25</v>
      </c>
      <c r="F71" s="1463" t="s">
        <v>25</v>
      </c>
      <c r="G71" s="1463" t="s">
        <v>25</v>
      </c>
      <c r="H71" s="1464" t="s">
        <v>25</v>
      </c>
      <c r="I71" s="1472" t="s">
        <v>25</v>
      </c>
      <c r="J71" s="1473" t="s">
        <v>25</v>
      </c>
    </row>
    <row r="72" spans="1:32" s="1041" customFormat="1" ht="18">
      <c r="A72" s="1465"/>
      <c r="B72" s="377"/>
      <c r="C72" s="377"/>
      <c r="D72" s="377"/>
      <c r="E72" s="377"/>
      <c r="F72" s="377"/>
      <c r="G72" s="377"/>
      <c r="H72" s="377"/>
      <c r="I72" s="377"/>
      <c r="J72" s="377"/>
      <c r="K72" s="377"/>
      <c r="L72" s="377"/>
      <c r="M72" s="377"/>
      <c r="N72" s="377"/>
      <c r="O72" s="377"/>
      <c r="P72" s="377"/>
      <c r="Q72" s="377"/>
      <c r="R72" s="377"/>
    </row>
    <row r="73" spans="1:32" s="1041" customFormat="1" ht="19.899999999999999" customHeight="1">
      <c r="A73" s="1601" t="s">
        <v>634</v>
      </c>
      <c r="B73" s="1601"/>
      <c r="C73" s="1601"/>
      <c r="D73" s="1601"/>
      <c r="E73" s="1601"/>
      <c r="F73" s="1601"/>
      <c r="G73" s="1601"/>
      <c r="H73" s="1601"/>
      <c r="I73" s="1601"/>
      <c r="J73" s="1601"/>
      <c r="K73" s="1601"/>
      <c r="L73" s="1601"/>
      <c r="M73" s="1601"/>
      <c r="N73" s="1601"/>
      <c r="O73" s="1601"/>
      <c r="P73" s="1601"/>
      <c r="Q73" s="1601"/>
      <c r="R73" s="1601"/>
      <c r="S73" s="1601"/>
      <c r="T73" s="1601"/>
      <c r="U73" s="1601"/>
      <c r="V73" s="1601"/>
      <c r="W73" s="1601"/>
      <c r="X73" s="1601"/>
      <c r="Y73" s="1601"/>
      <c r="Z73" s="1601"/>
      <c r="AA73" s="1601"/>
      <c r="AC73" s="1466"/>
      <c r="AD73" s="1466"/>
      <c r="AE73" s="1466"/>
    </row>
    <row r="74" spans="1:32" ht="19.899999999999999" customHeight="1">
      <c r="A74" s="1601" t="s">
        <v>633</v>
      </c>
      <c r="B74" s="1601"/>
      <c r="C74" s="1601"/>
      <c r="D74" s="1601"/>
      <c r="E74" s="1601"/>
      <c r="F74" s="1601"/>
      <c r="G74" s="1601"/>
      <c r="H74" s="1601"/>
      <c r="I74" s="1601"/>
      <c r="J74" s="1601"/>
      <c r="K74" s="1601"/>
      <c r="L74" s="1601"/>
      <c r="M74" s="1601"/>
      <c r="N74" s="1601"/>
      <c r="O74" s="1467"/>
      <c r="P74" s="1467"/>
      <c r="Q74" s="1467"/>
      <c r="R74" s="1467"/>
    </row>
    <row r="75" spans="1:32" ht="19.899999999999999" customHeight="1">
      <c r="A75" s="1602" t="s">
        <v>635</v>
      </c>
      <c r="B75" s="1602"/>
      <c r="C75" s="1602"/>
      <c r="D75" s="1602"/>
      <c r="E75" s="1602"/>
      <c r="F75" s="1602"/>
      <c r="G75" s="1602"/>
      <c r="H75" s="1602"/>
      <c r="I75" s="1602"/>
      <c r="J75" s="1602"/>
      <c r="K75" s="1602"/>
      <c r="L75" s="1602"/>
      <c r="M75" s="1602"/>
      <c r="N75" s="1602"/>
      <c r="O75" s="1602"/>
      <c r="P75" s="1602"/>
      <c r="Q75" s="1602"/>
      <c r="R75" s="1602"/>
      <c r="S75" s="1602"/>
      <c r="T75" s="1602"/>
      <c r="U75" s="1602"/>
      <c r="V75" s="1602"/>
      <c r="W75" s="1602"/>
      <c r="X75" s="1602"/>
      <c r="Y75" s="1602"/>
      <c r="Z75" s="1602"/>
      <c r="AA75" s="1602"/>
      <c r="AB75" s="1602"/>
      <c r="AC75" s="1602"/>
      <c r="AD75" s="1602"/>
      <c r="AE75" s="1602"/>
      <c r="AF75" s="1602"/>
    </row>
    <row r="76" spans="1:32" ht="27" customHeight="1">
      <c r="A76" s="1602"/>
      <c r="B76" s="1602"/>
      <c r="C76" s="1602"/>
      <c r="D76" s="1602"/>
      <c r="E76" s="1602"/>
      <c r="F76" s="1602"/>
      <c r="G76" s="1602"/>
      <c r="H76" s="1602"/>
      <c r="I76" s="1602"/>
      <c r="J76" s="1602"/>
      <c r="K76" s="1602"/>
      <c r="L76" s="1602"/>
      <c r="M76" s="1602"/>
      <c r="N76" s="1602"/>
      <c r="O76" s="1602"/>
      <c r="P76" s="1602"/>
      <c r="Q76" s="1602"/>
      <c r="R76" s="1602"/>
      <c r="S76" s="1602"/>
      <c r="T76" s="1602"/>
      <c r="U76" s="1602"/>
      <c r="V76" s="1602"/>
      <c r="W76" s="1602"/>
      <c r="X76" s="1602"/>
      <c r="Y76" s="1602"/>
      <c r="Z76" s="1602"/>
      <c r="AA76" s="1602"/>
      <c r="AB76" s="1602"/>
      <c r="AC76" s="1602"/>
      <c r="AD76" s="1602"/>
      <c r="AE76" s="1602"/>
      <c r="AF76" s="1602"/>
    </row>
  </sheetData>
  <mergeCells count="5">
    <mergeCell ref="A4:A5"/>
    <mergeCell ref="A40:A41"/>
    <mergeCell ref="A73:AA73"/>
    <mergeCell ref="A74:N74"/>
    <mergeCell ref="A75:AF76"/>
  </mergeCells>
  <phoneticPr fontId="2"/>
  <printOptions horizontalCentered="1"/>
  <pageMargins left="0.23622047244094491" right="0.23622047244094491" top="0" bottom="0" header="0.31496062992125984" footer="0.31496062992125984"/>
  <pageSetup paperSize="8" scale="27" fitToHeight="0" orientation="landscape"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5"/>
  <sheetViews>
    <sheetView showGridLines="0" view="pageBreakPreview" zoomScale="40" zoomScaleNormal="70" zoomScaleSheetLayoutView="40" workbookViewId="0">
      <selection activeCell="K91" sqref="K91"/>
    </sheetView>
  </sheetViews>
  <sheetFormatPr defaultColWidth="9" defaultRowHeight="14.25" customHeight="1"/>
  <cols>
    <col min="1" max="1" width="3.625" style="26" customWidth="1"/>
    <col min="2" max="2" width="47.125" style="16" customWidth="1"/>
    <col min="3" max="4" width="20.625" style="99" customWidth="1"/>
    <col min="5" max="5" width="20.625" style="602" customWidth="1"/>
    <col min="6" max="7" width="20.625" style="99" customWidth="1"/>
    <col min="8" max="9" width="20.625" style="602" customWidth="1"/>
    <col min="10" max="12" width="20.625" style="26" customWidth="1"/>
    <col min="13" max="13" width="9.625" style="26" bestFit="1" customWidth="1"/>
    <col min="14" max="16384" width="9" style="26"/>
  </cols>
  <sheetData>
    <row r="1" spans="1:13" ht="24.75" customHeight="1">
      <c r="A1" s="27" t="s">
        <v>357</v>
      </c>
      <c r="B1" s="27"/>
      <c r="C1" s="161"/>
      <c r="F1" s="161"/>
      <c r="I1" s="100"/>
      <c r="J1" s="100"/>
      <c r="K1" s="100"/>
      <c r="L1" s="322"/>
    </row>
    <row r="2" spans="1:13" ht="24.75" customHeight="1">
      <c r="A2" s="27"/>
      <c r="B2" s="161"/>
      <c r="C2" s="161"/>
      <c r="F2" s="161"/>
      <c r="I2" s="100"/>
      <c r="J2" s="100"/>
      <c r="K2" s="100"/>
      <c r="L2" s="100" t="s">
        <v>239</v>
      </c>
    </row>
    <row r="3" spans="1:13" ht="6.75" customHeight="1">
      <c r="B3" s="20"/>
      <c r="D3" s="432"/>
      <c r="G3" s="432"/>
    </row>
    <row r="4" spans="1:13" s="210" customFormat="1" ht="61.5" customHeight="1">
      <c r="B4" s="53"/>
      <c r="C4" s="603" t="s">
        <v>240</v>
      </c>
      <c r="D4" s="604" t="s">
        <v>241</v>
      </c>
      <c r="E4" s="603" t="s">
        <v>242</v>
      </c>
      <c r="F4" s="603" t="s">
        <v>243</v>
      </c>
      <c r="G4" s="604" t="s">
        <v>14</v>
      </c>
      <c r="H4" s="603" t="s">
        <v>245</v>
      </c>
      <c r="I4" s="605" t="s">
        <v>358</v>
      </c>
      <c r="J4" s="211" t="s">
        <v>247</v>
      </c>
      <c r="K4" s="323" t="s">
        <v>248</v>
      </c>
      <c r="L4" s="198" t="s">
        <v>249</v>
      </c>
    </row>
    <row r="5" spans="1:13" s="18" customFormat="1" ht="21" customHeight="1">
      <c r="B5" s="72" t="s">
        <v>359</v>
      </c>
      <c r="C5" s="103"/>
      <c r="D5" s="103"/>
      <c r="E5" s="103"/>
      <c r="F5" s="103"/>
      <c r="G5" s="103"/>
      <c r="H5" s="103"/>
      <c r="I5" s="606"/>
      <c r="J5" s="103"/>
      <c r="K5" s="324"/>
      <c r="L5" s="314"/>
    </row>
    <row r="6" spans="1:13" s="17" customFormat="1" ht="19.5" customHeight="1">
      <c r="B6" s="246" t="s">
        <v>360</v>
      </c>
      <c r="C6" s="607">
        <v>435671</v>
      </c>
      <c r="D6" s="607">
        <v>426082</v>
      </c>
      <c r="E6" s="607">
        <v>521937</v>
      </c>
      <c r="F6" s="608">
        <v>471570</v>
      </c>
      <c r="G6" s="608">
        <v>380195</v>
      </c>
      <c r="H6" s="608">
        <v>421629</v>
      </c>
      <c r="I6" s="609">
        <v>455728</v>
      </c>
      <c r="J6" s="608">
        <v>415694</v>
      </c>
      <c r="K6" s="325">
        <v>442706</v>
      </c>
      <c r="L6" s="230">
        <v>433584</v>
      </c>
    </row>
    <row r="7" spans="1:13" s="17" customFormat="1" ht="19.5" customHeight="1">
      <c r="B7" s="243" t="s">
        <v>361</v>
      </c>
      <c r="C7" s="610">
        <v>708982</v>
      </c>
      <c r="D7" s="610">
        <v>618086</v>
      </c>
      <c r="E7" s="610">
        <v>613513</v>
      </c>
      <c r="F7" s="104">
        <v>672658</v>
      </c>
      <c r="G7" s="104">
        <v>691492</v>
      </c>
      <c r="H7" s="104">
        <v>522397</v>
      </c>
      <c r="I7" s="611">
        <v>462233</v>
      </c>
      <c r="J7" s="104">
        <v>478880</v>
      </c>
      <c r="K7" s="326">
        <v>490708</v>
      </c>
      <c r="L7" s="231">
        <v>456455</v>
      </c>
    </row>
    <row r="8" spans="1:13" s="17" customFormat="1" ht="19.5" customHeight="1">
      <c r="B8" s="243" t="s">
        <v>362</v>
      </c>
      <c r="C8" s="610">
        <v>17705</v>
      </c>
      <c r="D8" s="610">
        <v>7150</v>
      </c>
      <c r="E8" s="610">
        <v>6471</v>
      </c>
      <c r="F8" s="104">
        <v>7251</v>
      </c>
      <c r="G8" s="104">
        <v>9180</v>
      </c>
      <c r="H8" s="104">
        <v>2123</v>
      </c>
      <c r="I8" s="611">
        <v>6131</v>
      </c>
      <c r="J8" s="104">
        <v>5437</v>
      </c>
      <c r="K8" s="326">
        <v>1297</v>
      </c>
      <c r="L8" s="231">
        <v>100</v>
      </c>
    </row>
    <row r="9" spans="1:13" s="18" customFormat="1" ht="18" customHeight="1">
      <c r="B9" s="243" t="s">
        <v>363</v>
      </c>
      <c r="C9" s="610">
        <v>239499</v>
      </c>
      <c r="D9" s="610">
        <v>194694</v>
      </c>
      <c r="E9" s="610">
        <v>214163</v>
      </c>
      <c r="F9" s="104">
        <v>315885</v>
      </c>
      <c r="G9" s="104">
        <v>422158</v>
      </c>
      <c r="H9" s="104">
        <v>382899</v>
      </c>
      <c r="I9" s="611">
        <v>248629</v>
      </c>
      <c r="J9" s="104">
        <v>243210</v>
      </c>
      <c r="K9" s="326">
        <v>270645</v>
      </c>
      <c r="L9" s="231">
        <v>292105</v>
      </c>
    </row>
    <row r="10" spans="1:13" s="17" customFormat="1" ht="19.5" customHeight="1">
      <c r="B10" s="243" t="s">
        <v>364</v>
      </c>
      <c r="C10" s="610">
        <v>188002</v>
      </c>
      <c r="D10" s="610">
        <v>41000</v>
      </c>
      <c r="E10" s="610">
        <v>44237</v>
      </c>
      <c r="F10" s="104">
        <v>23182</v>
      </c>
      <c r="G10" s="104">
        <v>11609</v>
      </c>
      <c r="H10" s="104">
        <v>9375</v>
      </c>
      <c r="I10" s="611">
        <v>7943</v>
      </c>
      <c r="J10" s="104">
        <v>8518</v>
      </c>
      <c r="K10" s="326">
        <v>5667</v>
      </c>
      <c r="L10" s="231">
        <v>2222</v>
      </c>
    </row>
    <row r="11" spans="1:13" s="17" customFormat="1" ht="19.5" customHeight="1">
      <c r="B11" s="243" t="s">
        <v>365</v>
      </c>
      <c r="C11" s="610">
        <v>13346</v>
      </c>
      <c r="D11" s="610">
        <v>7482</v>
      </c>
      <c r="E11" s="610">
        <v>8886</v>
      </c>
      <c r="F11" s="104">
        <v>8591</v>
      </c>
      <c r="G11" s="104">
        <v>19179</v>
      </c>
      <c r="H11" s="104">
        <v>15821</v>
      </c>
      <c r="I11" s="611">
        <v>13484</v>
      </c>
      <c r="J11" s="104">
        <v>15402</v>
      </c>
      <c r="K11" s="326">
        <v>4577</v>
      </c>
      <c r="L11" s="231">
        <v>4132</v>
      </c>
    </row>
    <row r="12" spans="1:13" s="17" customFormat="1" ht="18" customHeight="1">
      <c r="B12" s="243" t="s">
        <v>366</v>
      </c>
      <c r="C12" s="610">
        <v>171637</v>
      </c>
      <c r="D12" s="610">
        <v>139590</v>
      </c>
      <c r="E12" s="610">
        <v>116416</v>
      </c>
      <c r="F12" s="104">
        <v>130636</v>
      </c>
      <c r="G12" s="104">
        <v>156000</v>
      </c>
      <c r="H12" s="104">
        <v>129237</v>
      </c>
      <c r="I12" s="611">
        <v>100216</v>
      </c>
      <c r="J12" s="104">
        <v>106832</v>
      </c>
      <c r="K12" s="326">
        <v>88132</v>
      </c>
      <c r="L12" s="231">
        <v>79120</v>
      </c>
    </row>
    <row r="13" spans="1:13" s="17" customFormat="1" ht="18" customHeight="1">
      <c r="B13" s="247" t="s">
        <v>367</v>
      </c>
      <c r="C13" s="612">
        <v>-39926</v>
      </c>
      <c r="D13" s="612">
        <v>-10957</v>
      </c>
      <c r="E13" s="612">
        <v>-15172</v>
      </c>
      <c r="F13" s="612">
        <v>-14695</v>
      </c>
      <c r="G13" s="612">
        <v>-13869</v>
      </c>
      <c r="H13" s="612">
        <v>-10312</v>
      </c>
      <c r="I13" s="613">
        <v>-9089</v>
      </c>
      <c r="J13" s="612">
        <v>-7347</v>
      </c>
      <c r="K13" s="327">
        <v>-5583</v>
      </c>
      <c r="L13" s="232">
        <v>-3449</v>
      </c>
      <c r="M13" s="614"/>
    </row>
    <row r="14" spans="1:13" s="22" customFormat="1" ht="21" customHeight="1">
      <c r="B14" s="73" t="s">
        <v>368</v>
      </c>
      <c r="C14" s="615">
        <v>1734918</v>
      </c>
      <c r="D14" s="615">
        <v>1423129</v>
      </c>
      <c r="E14" s="615">
        <v>1510454</v>
      </c>
      <c r="F14" s="105">
        <v>1615081</v>
      </c>
      <c r="G14" s="105">
        <v>1675946</v>
      </c>
      <c r="H14" s="105">
        <v>1473172</v>
      </c>
      <c r="I14" s="616">
        <v>1285277</v>
      </c>
      <c r="J14" s="105">
        <v>1266629</v>
      </c>
      <c r="K14" s="328">
        <v>1298151</v>
      </c>
      <c r="L14" s="233">
        <v>1264271</v>
      </c>
      <c r="M14" s="617"/>
    </row>
    <row r="15" spans="1:13" s="22" customFormat="1" ht="21" customHeight="1">
      <c r="B15" s="72" t="s">
        <v>369</v>
      </c>
      <c r="C15" s="618">
        <v>493163</v>
      </c>
      <c r="D15" s="618">
        <v>246652</v>
      </c>
      <c r="E15" s="618">
        <v>246665</v>
      </c>
      <c r="F15" s="106">
        <v>229966</v>
      </c>
      <c r="G15" s="106">
        <v>232018</v>
      </c>
      <c r="H15" s="106">
        <v>209720</v>
      </c>
      <c r="I15" s="619">
        <v>222665</v>
      </c>
      <c r="J15" s="106">
        <v>215774</v>
      </c>
      <c r="K15" s="329">
        <v>233260</v>
      </c>
      <c r="L15" s="234">
        <v>228332</v>
      </c>
      <c r="M15" s="617"/>
    </row>
    <row r="16" spans="1:13" s="18" customFormat="1" ht="21" customHeight="1">
      <c r="B16" s="72" t="s">
        <v>370</v>
      </c>
      <c r="C16" s="618">
        <v>66228</v>
      </c>
      <c r="D16" s="618">
        <v>103850</v>
      </c>
      <c r="E16" s="618">
        <v>100131</v>
      </c>
      <c r="F16" s="106">
        <v>99127</v>
      </c>
      <c r="G16" s="106">
        <v>133343</v>
      </c>
      <c r="H16" s="106">
        <v>114855</v>
      </c>
      <c r="I16" s="619">
        <v>114445</v>
      </c>
      <c r="J16" s="106">
        <v>132595</v>
      </c>
      <c r="K16" s="329">
        <v>124497</v>
      </c>
      <c r="L16" s="234">
        <v>126114</v>
      </c>
    </row>
    <row r="17" spans="2:13" s="17" customFormat="1" ht="18.75" customHeight="1">
      <c r="B17" s="311" t="s">
        <v>371</v>
      </c>
      <c r="C17" s="160">
        <v>41375</v>
      </c>
      <c r="D17" s="160">
        <v>79989</v>
      </c>
      <c r="E17" s="160">
        <v>76897</v>
      </c>
      <c r="F17" s="94">
        <v>69925</v>
      </c>
      <c r="G17" s="94">
        <v>65466</v>
      </c>
      <c r="H17" s="94">
        <v>60685</v>
      </c>
      <c r="I17" s="362">
        <v>54305</v>
      </c>
      <c r="J17" s="94">
        <v>51474</v>
      </c>
      <c r="K17" s="330">
        <v>44612</v>
      </c>
      <c r="L17" s="226">
        <v>39865</v>
      </c>
    </row>
    <row r="18" spans="2:13" s="17" customFormat="1" ht="18.75" customHeight="1">
      <c r="B18" s="311" t="s">
        <v>366</v>
      </c>
      <c r="C18" s="160">
        <v>24852</v>
      </c>
      <c r="D18" s="160">
        <v>23860</v>
      </c>
      <c r="E18" s="160">
        <v>23233</v>
      </c>
      <c r="F18" s="94">
        <v>29202</v>
      </c>
      <c r="G18" s="94">
        <v>67876</v>
      </c>
      <c r="H18" s="94">
        <v>54170</v>
      </c>
      <c r="I18" s="362">
        <v>60139</v>
      </c>
      <c r="J18" s="94">
        <v>81120</v>
      </c>
      <c r="K18" s="330">
        <v>79884</v>
      </c>
      <c r="L18" s="226">
        <v>86248</v>
      </c>
    </row>
    <row r="19" spans="2:13" s="17" customFormat="1" ht="18.75" customHeight="1">
      <c r="B19" s="72" t="s">
        <v>372</v>
      </c>
      <c r="C19" s="618">
        <v>781335</v>
      </c>
      <c r="D19" s="618">
        <v>673924</v>
      </c>
      <c r="E19" s="618">
        <v>663403</v>
      </c>
      <c r="F19" s="106">
        <v>671857</v>
      </c>
      <c r="G19" s="106">
        <v>625514</v>
      </c>
      <c r="H19" s="106">
        <v>513798</v>
      </c>
      <c r="I19" s="619">
        <v>538093</v>
      </c>
      <c r="J19" s="106">
        <v>501678</v>
      </c>
      <c r="K19" s="329">
        <v>464419</v>
      </c>
      <c r="L19" s="620">
        <v>467500</v>
      </c>
    </row>
    <row r="20" spans="2:13" s="17" customFormat="1" ht="18.75" customHeight="1">
      <c r="B20" s="242" t="s">
        <v>373</v>
      </c>
      <c r="C20" s="621">
        <v>410531</v>
      </c>
      <c r="D20" s="621">
        <v>409307</v>
      </c>
      <c r="E20" s="621">
        <v>488291</v>
      </c>
      <c r="F20" s="107">
        <v>518615</v>
      </c>
      <c r="G20" s="107">
        <v>480993</v>
      </c>
      <c r="H20" s="107">
        <v>351466</v>
      </c>
      <c r="I20" s="361">
        <v>327869</v>
      </c>
      <c r="J20" s="107">
        <v>333050</v>
      </c>
      <c r="K20" s="331">
        <v>313897</v>
      </c>
      <c r="L20" s="229">
        <v>338744</v>
      </c>
    </row>
    <row r="21" spans="2:13" s="17" customFormat="1" ht="18.75" customHeight="1">
      <c r="B21" s="311" t="s">
        <v>374</v>
      </c>
      <c r="C21" s="160">
        <v>182093</v>
      </c>
      <c r="D21" s="160">
        <v>102142</v>
      </c>
      <c r="E21" s="160">
        <v>38867</v>
      </c>
      <c r="F21" s="94">
        <v>39304</v>
      </c>
      <c r="G21" s="94">
        <v>36961</v>
      </c>
      <c r="H21" s="94">
        <v>27908</v>
      </c>
      <c r="I21" s="362">
        <v>25113</v>
      </c>
      <c r="J21" s="94">
        <v>13370</v>
      </c>
      <c r="K21" s="330">
        <v>22415</v>
      </c>
      <c r="L21" s="229">
        <v>31311</v>
      </c>
    </row>
    <row r="22" spans="2:13" s="17" customFormat="1" ht="18.75" customHeight="1">
      <c r="B22" s="311" t="s">
        <v>375</v>
      </c>
      <c r="C22" s="160" t="s">
        <v>259</v>
      </c>
      <c r="D22" s="160">
        <v>286934</v>
      </c>
      <c r="E22" s="160">
        <v>176527</v>
      </c>
      <c r="F22" s="94">
        <v>162305</v>
      </c>
      <c r="G22" s="94">
        <v>109440</v>
      </c>
      <c r="H22" s="94">
        <v>92378</v>
      </c>
      <c r="I22" s="362">
        <v>88358</v>
      </c>
      <c r="J22" s="94">
        <v>79971</v>
      </c>
      <c r="K22" s="330">
        <v>68164</v>
      </c>
      <c r="L22" s="226">
        <v>59670</v>
      </c>
    </row>
    <row r="23" spans="2:13" s="17" customFormat="1" ht="18.75" customHeight="1">
      <c r="B23" s="311" t="s">
        <v>365</v>
      </c>
      <c r="C23" s="160">
        <v>97507</v>
      </c>
      <c r="D23" s="160">
        <v>58051</v>
      </c>
      <c r="E23" s="160">
        <v>23880</v>
      </c>
      <c r="F23" s="94">
        <v>19754</v>
      </c>
      <c r="G23" s="94">
        <v>31053</v>
      </c>
      <c r="H23" s="94">
        <v>64137</v>
      </c>
      <c r="I23" s="362">
        <v>61432</v>
      </c>
      <c r="J23" s="94">
        <v>52881</v>
      </c>
      <c r="K23" s="330">
        <v>22142</v>
      </c>
      <c r="L23" s="226">
        <v>13710</v>
      </c>
    </row>
    <row r="24" spans="2:13" s="17" customFormat="1" ht="18.75" customHeight="1">
      <c r="B24" s="311" t="s">
        <v>376</v>
      </c>
      <c r="C24" s="160" t="s">
        <v>259</v>
      </c>
      <c r="D24" s="160" t="s">
        <v>259</v>
      </c>
      <c r="E24" s="160" t="s">
        <v>259</v>
      </c>
      <c r="F24" s="160" t="s">
        <v>259</v>
      </c>
      <c r="G24" s="160" t="s">
        <v>259</v>
      </c>
      <c r="H24" s="160" t="s">
        <v>259</v>
      </c>
      <c r="I24" s="622">
        <v>53261</v>
      </c>
      <c r="J24" s="160">
        <v>33993</v>
      </c>
      <c r="K24" s="330">
        <v>31934</v>
      </c>
      <c r="L24" s="226">
        <v>26608</v>
      </c>
    </row>
    <row r="25" spans="2:13" s="17" customFormat="1" ht="18.75" customHeight="1">
      <c r="B25" s="311" t="s">
        <v>366</v>
      </c>
      <c r="C25" s="160">
        <v>234988</v>
      </c>
      <c r="D25" s="160">
        <v>54820</v>
      </c>
      <c r="E25" s="160">
        <v>58793</v>
      </c>
      <c r="F25" s="94">
        <v>49916</v>
      </c>
      <c r="G25" s="94">
        <v>44400</v>
      </c>
      <c r="H25" s="94">
        <v>39435</v>
      </c>
      <c r="I25" s="362">
        <v>39264</v>
      </c>
      <c r="J25" s="94">
        <v>48168</v>
      </c>
      <c r="K25" s="330">
        <v>52788</v>
      </c>
      <c r="L25" s="226">
        <v>43830</v>
      </c>
    </row>
    <row r="26" spans="2:13" s="17" customFormat="1" ht="18.75" customHeight="1">
      <c r="B26" s="312" t="s">
        <v>367</v>
      </c>
      <c r="C26" s="108">
        <v>-143786</v>
      </c>
      <c r="D26" s="108">
        <v>-237332</v>
      </c>
      <c r="E26" s="108">
        <v>-122956</v>
      </c>
      <c r="F26" s="108">
        <v>-118039</v>
      </c>
      <c r="G26" s="108">
        <v>-77335</v>
      </c>
      <c r="H26" s="108">
        <v>-61526</v>
      </c>
      <c r="I26" s="623">
        <v>-57207</v>
      </c>
      <c r="J26" s="108">
        <v>-59758</v>
      </c>
      <c r="K26" s="332">
        <v>-47223</v>
      </c>
      <c r="L26" s="235">
        <v>-46375</v>
      </c>
    </row>
    <row r="27" spans="2:13" s="22" customFormat="1" ht="21" customHeight="1">
      <c r="B27" s="313" t="s">
        <v>377</v>
      </c>
      <c r="C27" s="615">
        <v>1340726</v>
      </c>
      <c r="D27" s="615">
        <v>1024427</v>
      </c>
      <c r="E27" s="615">
        <v>1010200</v>
      </c>
      <c r="F27" s="105">
        <v>1000951</v>
      </c>
      <c r="G27" s="105">
        <v>990875</v>
      </c>
      <c r="H27" s="105">
        <v>838375</v>
      </c>
      <c r="I27" s="616">
        <v>875204</v>
      </c>
      <c r="J27" s="105">
        <v>850049</v>
      </c>
      <c r="K27" s="328">
        <v>822177</v>
      </c>
      <c r="L27" s="233">
        <v>821947</v>
      </c>
      <c r="M27" s="617"/>
    </row>
    <row r="28" spans="2:13" s="17" customFormat="1" ht="18.75" customHeight="1">
      <c r="B28" s="624" t="s">
        <v>378</v>
      </c>
      <c r="C28" s="625">
        <v>1377</v>
      </c>
      <c r="D28" s="625">
        <v>921</v>
      </c>
      <c r="E28" s="625">
        <v>1024</v>
      </c>
      <c r="F28" s="109">
        <v>3475</v>
      </c>
      <c r="G28" s="109">
        <v>2529</v>
      </c>
      <c r="H28" s="109">
        <v>1410</v>
      </c>
      <c r="I28" s="100">
        <v>436</v>
      </c>
      <c r="J28" s="109">
        <v>281</v>
      </c>
      <c r="K28" s="333">
        <v>266</v>
      </c>
      <c r="L28" s="236">
        <v>190</v>
      </c>
    </row>
    <row r="29" spans="2:13" s="22" customFormat="1" ht="21" customHeight="1" thickBot="1">
      <c r="B29" s="74" t="s">
        <v>379</v>
      </c>
      <c r="C29" s="626">
        <v>3077022</v>
      </c>
      <c r="D29" s="626">
        <v>2448478</v>
      </c>
      <c r="E29" s="626">
        <v>2521679</v>
      </c>
      <c r="F29" s="110">
        <v>2619507</v>
      </c>
      <c r="G29" s="110">
        <v>2669352</v>
      </c>
      <c r="H29" s="110">
        <v>2312958</v>
      </c>
      <c r="I29" s="627">
        <v>2160918</v>
      </c>
      <c r="J29" s="110">
        <v>2116960</v>
      </c>
      <c r="K29" s="334">
        <v>2120596</v>
      </c>
      <c r="L29" s="237">
        <v>2086410</v>
      </c>
      <c r="M29" s="617"/>
    </row>
    <row r="30" spans="2:13" s="17" customFormat="1" ht="21" customHeight="1" thickTop="1">
      <c r="B30" s="72" t="s">
        <v>380</v>
      </c>
      <c r="C30" s="625"/>
      <c r="D30" s="625"/>
      <c r="E30" s="625"/>
      <c r="F30" s="109"/>
      <c r="G30" s="109"/>
      <c r="H30" s="109"/>
      <c r="I30" s="100"/>
      <c r="J30" s="109"/>
      <c r="K30" s="333"/>
      <c r="L30" s="236"/>
    </row>
    <row r="31" spans="2:13" s="17" customFormat="1" ht="18.75" customHeight="1">
      <c r="B31" s="246" t="s">
        <v>381</v>
      </c>
      <c r="C31" s="607">
        <v>479264</v>
      </c>
      <c r="D31" s="607">
        <v>472513</v>
      </c>
      <c r="E31" s="607">
        <v>451438</v>
      </c>
      <c r="F31" s="608">
        <v>531508</v>
      </c>
      <c r="G31" s="608">
        <v>578995</v>
      </c>
      <c r="H31" s="608">
        <v>418811</v>
      </c>
      <c r="I31" s="609">
        <v>377468</v>
      </c>
      <c r="J31" s="608">
        <v>414984</v>
      </c>
      <c r="K31" s="325">
        <v>461799</v>
      </c>
      <c r="L31" s="230">
        <v>436696</v>
      </c>
    </row>
    <row r="32" spans="2:13" s="17" customFormat="1" ht="18.75" customHeight="1">
      <c r="B32" s="243" t="s">
        <v>382</v>
      </c>
      <c r="C32" s="610">
        <v>1320861</v>
      </c>
      <c r="D32" s="610">
        <v>933100</v>
      </c>
      <c r="E32" s="610">
        <v>775555</v>
      </c>
      <c r="F32" s="104">
        <v>501055</v>
      </c>
      <c r="G32" s="104">
        <v>497208</v>
      </c>
      <c r="H32" s="104">
        <v>351841</v>
      </c>
      <c r="I32" s="611">
        <v>256652</v>
      </c>
      <c r="J32" s="104">
        <v>247656</v>
      </c>
      <c r="K32" s="326">
        <v>282524</v>
      </c>
      <c r="L32" s="231">
        <v>242267</v>
      </c>
    </row>
    <row r="33" spans="2:13" s="18" customFormat="1" ht="19.5" customHeight="1">
      <c r="B33" s="243" t="s">
        <v>383</v>
      </c>
      <c r="C33" s="610">
        <v>141200</v>
      </c>
      <c r="D33" s="610">
        <v>139200</v>
      </c>
      <c r="E33" s="610">
        <v>29200</v>
      </c>
      <c r="F33" s="104">
        <v>10000</v>
      </c>
      <c r="G33" s="104">
        <v>25000</v>
      </c>
      <c r="H33" s="104">
        <v>35000</v>
      </c>
      <c r="I33" s="611">
        <v>10000</v>
      </c>
      <c r="J33" s="104">
        <v>2000</v>
      </c>
      <c r="K33" s="326">
        <v>2000</v>
      </c>
      <c r="L33" s="231">
        <v>2000</v>
      </c>
    </row>
    <row r="34" spans="2:13" s="17" customFormat="1" ht="19.5" customHeight="1">
      <c r="B34" s="243" t="s">
        <v>384</v>
      </c>
      <c r="C34" s="610">
        <v>38858</v>
      </c>
      <c r="D34" s="610">
        <v>43050</v>
      </c>
      <c r="E34" s="610">
        <v>9358</v>
      </c>
      <c r="F34" s="104">
        <v>896</v>
      </c>
      <c r="G34" s="104">
        <v>75100</v>
      </c>
      <c r="H34" s="104">
        <v>42136</v>
      </c>
      <c r="I34" s="611">
        <v>40120</v>
      </c>
      <c r="J34" s="104">
        <v>60000</v>
      </c>
      <c r="K34" s="326">
        <v>35000</v>
      </c>
      <c r="L34" s="231">
        <v>30000</v>
      </c>
    </row>
    <row r="35" spans="2:13" s="17" customFormat="1" ht="18.75" customHeight="1">
      <c r="B35" s="243" t="s">
        <v>385</v>
      </c>
      <c r="C35" s="610">
        <v>7788</v>
      </c>
      <c r="D35" s="610">
        <v>7644</v>
      </c>
      <c r="E35" s="610">
        <v>7774</v>
      </c>
      <c r="F35" s="104">
        <v>8811</v>
      </c>
      <c r="G35" s="104">
        <v>8246</v>
      </c>
      <c r="H35" s="104">
        <v>7230</v>
      </c>
      <c r="I35" s="611">
        <v>5949</v>
      </c>
      <c r="J35" s="104">
        <v>6591</v>
      </c>
      <c r="K35" s="326">
        <v>8850</v>
      </c>
      <c r="L35" s="231">
        <v>5407</v>
      </c>
    </row>
    <row r="36" spans="2:13" s="17" customFormat="1" ht="18.75" customHeight="1">
      <c r="B36" s="243" t="s">
        <v>386</v>
      </c>
      <c r="C36" s="610">
        <v>257</v>
      </c>
      <c r="D36" s="610">
        <v>422</v>
      </c>
      <c r="E36" s="610">
        <v>41</v>
      </c>
      <c r="F36" s="104">
        <v>34</v>
      </c>
      <c r="G36" s="104">
        <v>53</v>
      </c>
      <c r="H36" s="104">
        <v>597</v>
      </c>
      <c r="I36" s="611">
        <v>44</v>
      </c>
      <c r="J36" s="104">
        <v>146</v>
      </c>
      <c r="K36" s="326">
        <v>87</v>
      </c>
      <c r="L36" s="231">
        <v>245</v>
      </c>
    </row>
    <row r="37" spans="2:13" s="17" customFormat="1" ht="18.75" customHeight="1">
      <c r="B37" s="243" t="s">
        <v>387</v>
      </c>
      <c r="C37" s="610">
        <v>3108</v>
      </c>
      <c r="D37" s="610">
        <v>4234</v>
      </c>
      <c r="E37" s="610">
        <v>5148</v>
      </c>
      <c r="F37" s="104">
        <v>7412</v>
      </c>
      <c r="G37" s="104">
        <v>7686</v>
      </c>
      <c r="H37" s="104">
        <v>5503</v>
      </c>
      <c r="I37" s="611">
        <v>5497</v>
      </c>
      <c r="J37" s="104">
        <v>5845</v>
      </c>
      <c r="K37" s="326">
        <v>6254</v>
      </c>
      <c r="L37" s="231">
        <v>6154</v>
      </c>
    </row>
    <row r="38" spans="2:13" s="17" customFormat="1" ht="18.75" customHeight="1">
      <c r="B38" s="247" t="s">
        <v>366</v>
      </c>
      <c r="C38" s="628">
        <v>220979</v>
      </c>
      <c r="D38" s="628">
        <v>154515</v>
      </c>
      <c r="E38" s="628">
        <v>138198</v>
      </c>
      <c r="F38" s="612">
        <v>159778</v>
      </c>
      <c r="G38" s="612">
        <v>191161</v>
      </c>
      <c r="H38" s="612">
        <v>178734</v>
      </c>
      <c r="I38" s="613">
        <v>145801</v>
      </c>
      <c r="J38" s="612">
        <v>153321</v>
      </c>
      <c r="K38" s="327">
        <v>150906</v>
      </c>
      <c r="L38" s="232">
        <v>136238</v>
      </c>
    </row>
    <row r="39" spans="2:13" s="22" customFormat="1" ht="21" customHeight="1">
      <c r="B39" s="73" t="s">
        <v>388</v>
      </c>
      <c r="C39" s="615">
        <v>2212318</v>
      </c>
      <c r="D39" s="615">
        <v>1754681</v>
      </c>
      <c r="E39" s="615">
        <v>1416716</v>
      </c>
      <c r="F39" s="105">
        <v>1219497</v>
      </c>
      <c r="G39" s="105">
        <v>1383451</v>
      </c>
      <c r="H39" s="105">
        <v>1039857</v>
      </c>
      <c r="I39" s="616">
        <v>841533</v>
      </c>
      <c r="J39" s="105">
        <v>890544</v>
      </c>
      <c r="K39" s="328">
        <v>947422</v>
      </c>
      <c r="L39" s="233">
        <v>859010</v>
      </c>
      <c r="M39" s="617"/>
    </row>
    <row r="40" spans="2:13" s="22" customFormat="1" ht="21" customHeight="1">
      <c r="B40" s="75" t="s">
        <v>389</v>
      </c>
      <c r="C40" s="629"/>
      <c r="D40" s="629"/>
      <c r="E40" s="629"/>
      <c r="F40" s="111"/>
      <c r="G40" s="111"/>
      <c r="H40" s="111"/>
      <c r="I40" s="630"/>
      <c r="J40" s="111"/>
      <c r="K40" s="335"/>
      <c r="L40" s="239"/>
      <c r="M40" s="617"/>
    </row>
    <row r="41" spans="2:13" s="22" customFormat="1" ht="21" customHeight="1">
      <c r="B41" s="246" t="s">
        <v>390</v>
      </c>
      <c r="C41" s="607">
        <v>61167</v>
      </c>
      <c r="D41" s="607">
        <v>16048</v>
      </c>
      <c r="E41" s="607">
        <v>99036</v>
      </c>
      <c r="F41" s="608">
        <v>245540</v>
      </c>
      <c r="G41" s="608">
        <v>141496</v>
      </c>
      <c r="H41" s="608">
        <v>155120</v>
      </c>
      <c r="I41" s="609">
        <v>123647</v>
      </c>
      <c r="J41" s="608">
        <v>82719</v>
      </c>
      <c r="K41" s="325">
        <v>80000</v>
      </c>
      <c r="L41" s="230">
        <v>60000</v>
      </c>
      <c r="M41" s="617"/>
    </row>
    <row r="42" spans="2:13" s="22" customFormat="1" ht="21" customHeight="1">
      <c r="B42" s="243" t="s">
        <v>391</v>
      </c>
      <c r="C42" s="610">
        <v>430640</v>
      </c>
      <c r="D42" s="610">
        <v>296927</v>
      </c>
      <c r="E42" s="610">
        <v>473109</v>
      </c>
      <c r="F42" s="104">
        <v>560187</v>
      </c>
      <c r="G42" s="104">
        <v>560281</v>
      </c>
      <c r="H42" s="104">
        <v>702861</v>
      </c>
      <c r="I42" s="611">
        <v>763098</v>
      </c>
      <c r="J42" s="104">
        <v>723926</v>
      </c>
      <c r="K42" s="326">
        <v>691018</v>
      </c>
      <c r="L42" s="231">
        <v>715478</v>
      </c>
      <c r="M42" s="617"/>
    </row>
    <row r="43" spans="2:13" s="22" customFormat="1" ht="21" customHeight="1">
      <c r="B43" s="243" t="s">
        <v>386</v>
      </c>
      <c r="C43" s="610">
        <v>10463</v>
      </c>
      <c r="D43" s="610">
        <v>7544</v>
      </c>
      <c r="E43" s="610">
        <v>13553</v>
      </c>
      <c r="F43" s="104">
        <v>13078</v>
      </c>
      <c r="G43" s="104">
        <v>16685</v>
      </c>
      <c r="H43" s="104">
        <v>15528</v>
      </c>
      <c r="I43" s="611">
        <v>14743</v>
      </c>
      <c r="J43" s="104">
        <v>19009</v>
      </c>
      <c r="K43" s="326">
        <v>20596</v>
      </c>
      <c r="L43" s="231">
        <v>19509</v>
      </c>
      <c r="M43" s="617"/>
    </row>
    <row r="44" spans="2:13" s="22" customFormat="1" ht="21" customHeight="1">
      <c r="B44" s="243" t="s">
        <v>392</v>
      </c>
      <c r="C44" s="631" t="s">
        <v>259</v>
      </c>
      <c r="D44" s="631" t="s">
        <v>259</v>
      </c>
      <c r="E44" s="610">
        <v>445</v>
      </c>
      <c r="F44" s="104">
        <v>1238</v>
      </c>
      <c r="G44" s="104">
        <v>1193</v>
      </c>
      <c r="H44" s="104">
        <v>1045</v>
      </c>
      <c r="I44" s="611">
        <v>944</v>
      </c>
      <c r="J44" s="104">
        <v>774</v>
      </c>
      <c r="K44" s="326">
        <v>696</v>
      </c>
      <c r="L44" s="632" t="s">
        <v>259</v>
      </c>
      <c r="M44" s="617"/>
    </row>
    <row r="45" spans="2:13" s="22" customFormat="1" ht="21" customHeight="1">
      <c r="B45" s="243" t="s">
        <v>393</v>
      </c>
      <c r="C45" s="610">
        <v>7928</v>
      </c>
      <c r="D45" s="610">
        <v>29046</v>
      </c>
      <c r="E45" s="610">
        <v>25558</v>
      </c>
      <c r="F45" s="104">
        <v>22526</v>
      </c>
      <c r="G45" s="104">
        <v>19410</v>
      </c>
      <c r="H45" s="104">
        <v>16174</v>
      </c>
      <c r="I45" s="611">
        <v>13280</v>
      </c>
      <c r="J45" s="104">
        <v>13136</v>
      </c>
      <c r="K45" s="326">
        <v>14232</v>
      </c>
      <c r="L45" s="231">
        <v>14998</v>
      </c>
      <c r="M45" s="617"/>
    </row>
    <row r="46" spans="2:13" s="22" customFormat="1" ht="21" customHeight="1">
      <c r="B46" s="243" t="s">
        <v>394</v>
      </c>
      <c r="C46" s="631" t="s">
        <v>259</v>
      </c>
      <c r="D46" s="631" t="s">
        <v>259</v>
      </c>
      <c r="E46" s="631" t="s">
        <v>259</v>
      </c>
      <c r="F46" s="104">
        <v>1394</v>
      </c>
      <c r="G46" s="104">
        <v>958</v>
      </c>
      <c r="H46" s="104">
        <v>872</v>
      </c>
      <c r="I46" s="611">
        <v>931</v>
      </c>
      <c r="J46" s="104">
        <v>833</v>
      </c>
      <c r="K46" s="326">
        <v>648</v>
      </c>
      <c r="L46" s="231">
        <v>630</v>
      </c>
      <c r="M46" s="617"/>
    </row>
    <row r="47" spans="2:13" s="22" customFormat="1" ht="21" customHeight="1">
      <c r="B47" s="247" t="s">
        <v>366</v>
      </c>
      <c r="C47" s="628">
        <v>26259</v>
      </c>
      <c r="D47" s="628">
        <v>30639</v>
      </c>
      <c r="E47" s="628">
        <v>29185</v>
      </c>
      <c r="F47" s="612">
        <v>24409</v>
      </c>
      <c r="G47" s="612">
        <v>25548</v>
      </c>
      <c r="H47" s="612">
        <v>25994</v>
      </c>
      <c r="I47" s="613">
        <v>25336</v>
      </c>
      <c r="J47" s="612">
        <v>30505</v>
      </c>
      <c r="K47" s="327">
        <v>35509</v>
      </c>
      <c r="L47" s="232">
        <v>34244</v>
      </c>
      <c r="M47" s="617"/>
    </row>
    <row r="48" spans="2:13" s="22" customFormat="1" ht="21" customHeight="1">
      <c r="B48" s="73" t="s">
        <v>395</v>
      </c>
      <c r="C48" s="615">
        <v>536459</v>
      </c>
      <c r="D48" s="615">
        <v>380206</v>
      </c>
      <c r="E48" s="615">
        <v>640887</v>
      </c>
      <c r="F48" s="105">
        <v>868374</v>
      </c>
      <c r="G48" s="105">
        <v>765572</v>
      </c>
      <c r="H48" s="105">
        <v>917597</v>
      </c>
      <c r="I48" s="616">
        <v>941981</v>
      </c>
      <c r="J48" s="105">
        <v>870905</v>
      </c>
      <c r="K48" s="328">
        <v>842702</v>
      </c>
      <c r="L48" s="233">
        <v>844862</v>
      </c>
      <c r="M48" s="617"/>
    </row>
    <row r="49" spans="2:13" s="22" customFormat="1" ht="21" customHeight="1" thickBot="1">
      <c r="B49" s="74" t="s">
        <v>396</v>
      </c>
      <c r="C49" s="626">
        <v>2748778</v>
      </c>
      <c r="D49" s="626">
        <v>2134887</v>
      </c>
      <c r="E49" s="626">
        <v>2057603</v>
      </c>
      <c r="F49" s="110">
        <v>2087872</v>
      </c>
      <c r="G49" s="110">
        <v>2149024</v>
      </c>
      <c r="H49" s="110">
        <v>1957454</v>
      </c>
      <c r="I49" s="627">
        <v>1783514</v>
      </c>
      <c r="J49" s="110">
        <v>1761449</v>
      </c>
      <c r="K49" s="334">
        <v>1790125</v>
      </c>
      <c r="L49" s="237">
        <v>1703872</v>
      </c>
      <c r="M49" s="617"/>
    </row>
    <row r="50" spans="2:13" s="24" customFormat="1" ht="21" customHeight="1" thickTop="1">
      <c r="B50" s="72" t="s">
        <v>397</v>
      </c>
      <c r="C50" s="629">
        <v>392391</v>
      </c>
      <c r="D50" s="629">
        <v>331674</v>
      </c>
      <c r="E50" s="629">
        <v>389677</v>
      </c>
      <c r="F50" s="111">
        <v>428464</v>
      </c>
      <c r="G50" s="111">
        <v>451619</v>
      </c>
      <c r="H50" s="111">
        <v>454491</v>
      </c>
      <c r="I50" s="630">
        <v>458819</v>
      </c>
      <c r="J50" s="111">
        <v>471688</v>
      </c>
      <c r="K50" s="335">
        <v>464026</v>
      </c>
      <c r="L50" s="239">
        <v>470808</v>
      </c>
    </row>
    <row r="51" spans="2:13" s="17" customFormat="1" ht="18.75" customHeight="1">
      <c r="B51" s="246" t="s">
        <v>398</v>
      </c>
      <c r="C51" s="621">
        <v>150606</v>
      </c>
      <c r="D51" s="621">
        <v>336122</v>
      </c>
      <c r="E51" s="621">
        <v>130549</v>
      </c>
      <c r="F51" s="107">
        <v>122790</v>
      </c>
      <c r="G51" s="107">
        <v>160339</v>
      </c>
      <c r="H51" s="107">
        <v>160339</v>
      </c>
      <c r="I51" s="361">
        <v>160339</v>
      </c>
      <c r="J51" s="107">
        <v>160339</v>
      </c>
      <c r="K51" s="331">
        <v>160339</v>
      </c>
      <c r="L51" s="229">
        <v>160339</v>
      </c>
    </row>
    <row r="52" spans="2:13" s="17" customFormat="1" ht="18.75" customHeight="1">
      <c r="B52" s="243" t="s">
        <v>399</v>
      </c>
      <c r="C52" s="160">
        <v>346619</v>
      </c>
      <c r="D52" s="160">
        <v>487686</v>
      </c>
      <c r="E52" s="160">
        <v>166754</v>
      </c>
      <c r="F52" s="94">
        <v>158593</v>
      </c>
      <c r="G52" s="94">
        <v>152160</v>
      </c>
      <c r="H52" s="94">
        <v>152160</v>
      </c>
      <c r="I52" s="362">
        <v>152160</v>
      </c>
      <c r="J52" s="94">
        <v>152160</v>
      </c>
      <c r="K52" s="330">
        <v>152160</v>
      </c>
      <c r="L52" s="226">
        <v>152160</v>
      </c>
    </row>
    <row r="53" spans="2:13" s="18" customFormat="1" ht="18.75" customHeight="1">
      <c r="B53" s="243" t="s">
        <v>400</v>
      </c>
      <c r="C53" s="94">
        <v>-104802</v>
      </c>
      <c r="D53" s="94">
        <v>-492048</v>
      </c>
      <c r="E53" s="160">
        <v>92487</v>
      </c>
      <c r="F53" s="94">
        <v>147206</v>
      </c>
      <c r="G53" s="94">
        <v>139264</v>
      </c>
      <c r="H53" s="94">
        <v>142157</v>
      </c>
      <c r="I53" s="362">
        <v>146489</v>
      </c>
      <c r="J53" s="94">
        <v>159358</v>
      </c>
      <c r="K53" s="330">
        <v>151706</v>
      </c>
      <c r="L53" s="226">
        <v>158488</v>
      </c>
    </row>
    <row r="54" spans="2:13" s="17" customFormat="1" ht="18.75" customHeight="1">
      <c r="B54" s="243" t="s">
        <v>401</v>
      </c>
      <c r="C54" s="633">
        <v>-32</v>
      </c>
      <c r="D54" s="633">
        <v>-86</v>
      </c>
      <c r="E54" s="94">
        <v>-113</v>
      </c>
      <c r="F54" s="94">
        <v>-126</v>
      </c>
      <c r="G54" s="94">
        <v>-145</v>
      </c>
      <c r="H54" s="94">
        <v>-166</v>
      </c>
      <c r="I54" s="362">
        <v>-169</v>
      </c>
      <c r="J54" s="94">
        <v>-170</v>
      </c>
      <c r="K54" s="330">
        <v>-179</v>
      </c>
      <c r="L54" s="226">
        <v>-179</v>
      </c>
    </row>
    <row r="55" spans="2:13" s="17" customFormat="1" ht="36.75" customHeight="1">
      <c r="B55" s="634" t="s">
        <v>402</v>
      </c>
      <c r="C55" s="635">
        <v>-76156</v>
      </c>
      <c r="D55" s="635">
        <v>-51433</v>
      </c>
      <c r="E55" s="618">
        <v>37273</v>
      </c>
      <c r="F55" s="106">
        <v>60122</v>
      </c>
      <c r="G55" s="106">
        <v>24412</v>
      </c>
      <c r="H55" s="106">
        <v>-135500</v>
      </c>
      <c r="I55" s="619">
        <v>-106402</v>
      </c>
      <c r="J55" s="106">
        <v>-141659</v>
      </c>
      <c r="K55" s="329">
        <v>-158121</v>
      </c>
      <c r="L55" s="234">
        <v>-117272</v>
      </c>
    </row>
    <row r="56" spans="2:13" s="17" customFormat="1" ht="30.75" customHeight="1">
      <c r="B56" s="242" t="s">
        <v>280</v>
      </c>
      <c r="C56" s="621">
        <v>16692</v>
      </c>
      <c r="D56" s="621">
        <v>32629</v>
      </c>
      <c r="E56" s="621">
        <v>90547</v>
      </c>
      <c r="F56" s="107">
        <v>94316</v>
      </c>
      <c r="G56" s="107">
        <v>60280</v>
      </c>
      <c r="H56" s="107">
        <v>6236</v>
      </c>
      <c r="I56" s="361">
        <v>14845</v>
      </c>
      <c r="J56" s="107">
        <v>12310</v>
      </c>
      <c r="K56" s="331">
        <v>7626</v>
      </c>
      <c r="L56" s="229">
        <v>13710</v>
      </c>
    </row>
    <row r="57" spans="2:13" s="17" customFormat="1" ht="18.75" customHeight="1">
      <c r="B57" s="243" t="s">
        <v>281</v>
      </c>
      <c r="C57" s="160" t="s">
        <v>259</v>
      </c>
      <c r="D57" s="160" t="s">
        <v>259</v>
      </c>
      <c r="E57" s="160" t="s">
        <v>259</v>
      </c>
      <c r="F57" s="94">
        <v>623</v>
      </c>
      <c r="G57" s="94">
        <v>1345</v>
      </c>
      <c r="H57" s="94">
        <v>1510</v>
      </c>
      <c r="I57" s="362">
        <v>2357</v>
      </c>
      <c r="J57" s="94">
        <v>3022</v>
      </c>
      <c r="K57" s="330">
        <v>935</v>
      </c>
      <c r="L57" s="226">
        <v>-104</v>
      </c>
    </row>
    <row r="58" spans="2:13" s="17" customFormat="1" ht="18.75" customHeight="1">
      <c r="B58" s="243" t="s">
        <v>282</v>
      </c>
      <c r="C58" s="94">
        <v>-5469</v>
      </c>
      <c r="D58" s="94">
        <v>-4869</v>
      </c>
      <c r="E58" s="94">
        <v>-2619</v>
      </c>
      <c r="F58" s="94">
        <v>-1935</v>
      </c>
      <c r="G58" s="94">
        <v>-2530</v>
      </c>
      <c r="H58" s="94">
        <v>-1907</v>
      </c>
      <c r="I58" s="362">
        <v>-2055</v>
      </c>
      <c r="J58" s="94">
        <v>-2302</v>
      </c>
      <c r="K58" s="330">
        <v>-2120</v>
      </c>
      <c r="L58" s="226">
        <v>3</v>
      </c>
    </row>
    <row r="59" spans="2:13" s="17" customFormat="1" ht="18.75" customHeight="1">
      <c r="B59" s="243" t="s">
        <v>283</v>
      </c>
      <c r="C59" s="94">
        <v>-87379</v>
      </c>
      <c r="D59" s="94">
        <v>-79193</v>
      </c>
      <c r="E59" s="94">
        <v>-50655</v>
      </c>
      <c r="F59" s="94">
        <v>-32882</v>
      </c>
      <c r="G59" s="94">
        <v>-34684</v>
      </c>
      <c r="H59" s="94">
        <v>-141340</v>
      </c>
      <c r="I59" s="362">
        <v>-121550</v>
      </c>
      <c r="J59" s="94">
        <v>-153984</v>
      </c>
      <c r="K59" s="330">
        <v>-163686</v>
      </c>
      <c r="L59" s="226">
        <v>-129496</v>
      </c>
    </row>
    <row r="60" spans="2:13" s="17" customFormat="1" ht="30.95" customHeight="1">
      <c r="B60" s="242" t="s">
        <v>284</v>
      </c>
      <c r="C60" s="160" t="s">
        <v>259</v>
      </c>
      <c r="D60" s="160" t="s">
        <v>259</v>
      </c>
      <c r="E60" s="160" t="s">
        <v>259</v>
      </c>
      <c r="F60" s="160" t="s">
        <v>259</v>
      </c>
      <c r="G60" s="160" t="s">
        <v>259</v>
      </c>
      <c r="H60" s="160" t="s">
        <v>259</v>
      </c>
      <c r="I60" s="160" t="s">
        <v>259</v>
      </c>
      <c r="J60" s="94">
        <v>-706</v>
      </c>
      <c r="K60" s="330">
        <v>-875</v>
      </c>
      <c r="L60" s="226">
        <v>-1385</v>
      </c>
    </row>
    <row r="61" spans="2:13" s="17" customFormat="1" ht="18.75" customHeight="1">
      <c r="B61" s="72" t="s">
        <v>403</v>
      </c>
      <c r="C61" s="618">
        <v>12009</v>
      </c>
      <c r="D61" s="618">
        <v>33349</v>
      </c>
      <c r="E61" s="618">
        <v>37125</v>
      </c>
      <c r="F61" s="106">
        <v>43048</v>
      </c>
      <c r="G61" s="106">
        <v>44296</v>
      </c>
      <c r="H61" s="106">
        <v>36512</v>
      </c>
      <c r="I61" s="619">
        <v>24987</v>
      </c>
      <c r="J61" s="106">
        <v>25481</v>
      </c>
      <c r="K61" s="329">
        <v>24565</v>
      </c>
      <c r="L61" s="234">
        <v>29000</v>
      </c>
    </row>
    <row r="62" spans="2:13" s="22" customFormat="1" ht="21" customHeight="1">
      <c r="B62" s="72" t="s">
        <v>404</v>
      </c>
      <c r="C62" s="618">
        <v>328244</v>
      </c>
      <c r="D62" s="618">
        <v>313590</v>
      </c>
      <c r="E62" s="618">
        <v>464076</v>
      </c>
      <c r="F62" s="106">
        <v>531635</v>
      </c>
      <c r="G62" s="106">
        <v>520327</v>
      </c>
      <c r="H62" s="106">
        <v>355503</v>
      </c>
      <c r="I62" s="619">
        <v>377404</v>
      </c>
      <c r="J62" s="106">
        <v>355510</v>
      </c>
      <c r="K62" s="329">
        <v>330471</v>
      </c>
      <c r="L62" s="234">
        <v>382537</v>
      </c>
      <c r="M62" s="617"/>
    </row>
    <row r="63" spans="2:13" s="22" customFormat="1" ht="20.25" customHeight="1" thickBot="1">
      <c r="B63" s="74" t="s">
        <v>405</v>
      </c>
      <c r="C63" s="626">
        <v>3077022</v>
      </c>
      <c r="D63" s="626">
        <v>2448478</v>
      </c>
      <c r="E63" s="626">
        <v>2521679</v>
      </c>
      <c r="F63" s="110">
        <v>2619507</v>
      </c>
      <c r="G63" s="110">
        <v>2669352</v>
      </c>
      <c r="H63" s="110">
        <v>2312958</v>
      </c>
      <c r="I63" s="627">
        <v>2160918</v>
      </c>
      <c r="J63" s="110">
        <v>2116960</v>
      </c>
      <c r="K63" s="334">
        <v>2120596</v>
      </c>
      <c r="L63" s="237">
        <v>2086410</v>
      </c>
      <c r="M63" s="617"/>
    </row>
    <row r="64" spans="2:13" ht="39" customHeight="1" thickTop="1">
      <c r="B64" s="1603" t="s">
        <v>632</v>
      </c>
      <c r="C64" s="1603"/>
      <c r="D64" s="1603"/>
      <c r="E64" s="1603"/>
      <c r="F64" s="1603"/>
      <c r="G64" s="1603"/>
      <c r="H64" s="1603"/>
      <c r="I64" s="1603"/>
      <c r="J64" s="1603"/>
      <c r="K64" s="1603"/>
      <c r="L64" s="1603"/>
    </row>
    <row r="65" spans="2:2" ht="14.25" customHeight="1">
      <c r="B65" s="636"/>
    </row>
  </sheetData>
  <mergeCells count="1">
    <mergeCell ref="B64:L64"/>
  </mergeCells>
  <phoneticPr fontId="2"/>
  <printOptions horizontalCentered="1"/>
  <pageMargins left="0.54" right="0.79" top="0.69" bottom="0.43" header="0.27559055118110237" footer="0.34"/>
  <pageSetup paperSize="8" scale="59" orientation="landscape"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65"/>
  <sheetViews>
    <sheetView showGridLines="0" view="pageBreakPreview" zoomScale="55" zoomScaleNormal="70" zoomScaleSheetLayoutView="55" workbookViewId="0">
      <pane xSplit="2" topLeftCell="C1" activePane="topRight" state="frozenSplit"/>
      <selection activeCell="U78" activeCellId="1" sqref="A1 U78"/>
      <selection pane="topRight"/>
    </sheetView>
  </sheetViews>
  <sheetFormatPr defaultColWidth="9" defaultRowHeight="14.25" customHeight="1"/>
  <cols>
    <col min="1" max="1" width="3.625" style="26" customWidth="1"/>
    <col min="2" max="2" width="60.625" style="16" customWidth="1"/>
    <col min="3" max="9" width="20.625" style="26" customWidth="1"/>
    <col min="10" max="17" width="20.5" style="26" customWidth="1"/>
    <col min="18" max="16384" width="9" style="26"/>
  </cols>
  <sheetData>
    <row r="1" spans="1:17" ht="24.75" customHeight="1">
      <c r="A1" s="27" t="s">
        <v>406</v>
      </c>
      <c r="B1" s="27"/>
      <c r="C1" s="100"/>
      <c r="D1" s="100"/>
      <c r="E1" s="322"/>
    </row>
    <row r="2" spans="1:17" ht="24.75" customHeight="1">
      <c r="A2" s="27"/>
      <c r="B2" s="161"/>
      <c r="C2" s="100"/>
      <c r="D2" s="100"/>
      <c r="F2" s="100"/>
      <c r="G2" s="100"/>
      <c r="H2" s="100"/>
      <c r="I2" s="100"/>
      <c r="J2" s="100"/>
      <c r="K2" s="100"/>
      <c r="O2" s="814"/>
      <c r="P2" s="814"/>
      <c r="Q2" s="814" t="s">
        <v>60</v>
      </c>
    </row>
    <row r="3" spans="1:17" ht="6.75" customHeight="1">
      <c r="B3" s="20"/>
    </row>
    <row r="4" spans="1:17" s="210" customFormat="1" ht="61.5" customHeight="1">
      <c r="B4" s="53"/>
      <c r="C4" s="211" t="s">
        <v>149</v>
      </c>
      <c r="D4" s="323" t="s">
        <v>33</v>
      </c>
      <c r="E4" s="211" t="s">
        <v>85</v>
      </c>
      <c r="F4" s="323" t="s">
        <v>475</v>
      </c>
      <c r="G4" s="323" t="s">
        <v>500</v>
      </c>
      <c r="H4" s="323" t="s">
        <v>511</v>
      </c>
      <c r="I4" s="323" t="s">
        <v>531</v>
      </c>
      <c r="J4" s="323" t="s">
        <v>537</v>
      </c>
      <c r="K4" s="211" t="s">
        <v>546</v>
      </c>
      <c r="L4" s="211" t="s">
        <v>600</v>
      </c>
      <c r="M4" s="323" t="s">
        <v>605</v>
      </c>
      <c r="N4" s="211" t="s">
        <v>640</v>
      </c>
      <c r="O4" s="211" t="s">
        <v>678</v>
      </c>
      <c r="P4" s="211" t="s">
        <v>697</v>
      </c>
      <c r="Q4" s="1488" t="s">
        <v>694</v>
      </c>
    </row>
    <row r="5" spans="1:17" s="18" customFormat="1" ht="21" customHeight="1">
      <c r="B5" s="72" t="s">
        <v>15</v>
      </c>
      <c r="C5" s="103"/>
      <c r="D5" s="324"/>
      <c r="E5" s="103"/>
      <c r="F5" s="324"/>
      <c r="G5" s="324"/>
      <c r="H5" s="324"/>
      <c r="I5" s="324"/>
      <c r="J5" s="324"/>
      <c r="K5" s="103"/>
      <c r="L5" s="103"/>
      <c r="M5" s="1475"/>
      <c r="N5" s="103"/>
      <c r="O5" s="103"/>
      <c r="P5" s="103"/>
      <c r="Q5" s="985"/>
    </row>
    <row r="6" spans="1:17" s="17" customFormat="1" ht="19.5" customHeight="1">
      <c r="B6" s="246" t="s">
        <v>120</v>
      </c>
      <c r="C6" s="107">
        <v>411632</v>
      </c>
      <c r="D6" s="331">
        <v>425595</v>
      </c>
      <c r="E6" s="107">
        <v>424371</v>
      </c>
      <c r="F6" s="331">
        <v>420658</v>
      </c>
      <c r="G6" s="331">
        <v>403748</v>
      </c>
      <c r="H6" s="331">
        <v>344414</v>
      </c>
      <c r="I6" s="331">
        <v>308632</v>
      </c>
      <c r="J6" s="737">
        <v>305241</v>
      </c>
      <c r="K6" s="621">
        <v>285687</v>
      </c>
      <c r="L6" s="621">
        <v>272651</v>
      </c>
      <c r="M6" s="1476">
        <v>287597</v>
      </c>
      <c r="N6" s="621">
        <v>271651</v>
      </c>
      <c r="O6" s="621">
        <v>247286</v>
      </c>
      <c r="P6" s="621">
        <v>196275</v>
      </c>
      <c r="Q6" s="986">
        <v>207957</v>
      </c>
    </row>
    <row r="7" spans="1:17" s="17" customFormat="1" ht="19.5" customHeight="1">
      <c r="B7" s="243" t="s">
        <v>198</v>
      </c>
      <c r="C7" s="107">
        <v>7043</v>
      </c>
      <c r="D7" s="331">
        <v>16114</v>
      </c>
      <c r="E7" s="107">
        <v>9313</v>
      </c>
      <c r="F7" s="331">
        <v>4362</v>
      </c>
      <c r="G7" s="331">
        <v>5464</v>
      </c>
      <c r="H7" s="331">
        <v>6657</v>
      </c>
      <c r="I7" s="331">
        <v>5728</v>
      </c>
      <c r="J7" s="737">
        <v>2788</v>
      </c>
      <c r="K7" s="621">
        <v>2922</v>
      </c>
      <c r="L7" s="621">
        <v>7433</v>
      </c>
      <c r="M7" s="1476">
        <v>10059</v>
      </c>
      <c r="N7" s="621">
        <v>10782</v>
      </c>
      <c r="O7" s="621">
        <v>6991</v>
      </c>
      <c r="P7" s="621">
        <v>13139</v>
      </c>
      <c r="Q7" s="986">
        <v>9954</v>
      </c>
    </row>
    <row r="8" spans="1:17" s="17" customFormat="1" ht="19.5" customHeight="1">
      <c r="B8" s="243" t="s">
        <v>121</v>
      </c>
      <c r="C8" s="94">
        <v>515633</v>
      </c>
      <c r="D8" s="330">
        <v>544525</v>
      </c>
      <c r="E8" s="94">
        <v>508690</v>
      </c>
      <c r="F8" s="330">
        <v>524826</v>
      </c>
      <c r="G8" s="330">
        <v>559291</v>
      </c>
      <c r="H8" s="330">
        <v>496156</v>
      </c>
      <c r="I8" s="330">
        <v>563458</v>
      </c>
      <c r="J8" s="738">
        <v>549789</v>
      </c>
      <c r="K8" s="160">
        <v>690678</v>
      </c>
      <c r="L8" s="160">
        <v>638207</v>
      </c>
      <c r="M8" s="1477">
        <v>636186</v>
      </c>
      <c r="N8" s="160">
        <v>791466</v>
      </c>
      <c r="O8" s="160">
        <v>794898</v>
      </c>
      <c r="P8" s="160">
        <v>826972</v>
      </c>
      <c r="Q8" s="987">
        <v>904341</v>
      </c>
    </row>
    <row r="9" spans="1:17" s="17" customFormat="1" ht="19.5" customHeight="1">
      <c r="B9" s="243" t="s">
        <v>122</v>
      </c>
      <c r="C9" s="94">
        <v>1346</v>
      </c>
      <c r="D9" s="330">
        <v>697</v>
      </c>
      <c r="E9" s="94" t="s">
        <v>25</v>
      </c>
      <c r="F9" s="330" t="s">
        <v>478</v>
      </c>
      <c r="G9" s="330" t="s">
        <v>488</v>
      </c>
      <c r="H9" s="330" t="s">
        <v>512</v>
      </c>
      <c r="I9" s="330" t="s">
        <v>25</v>
      </c>
      <c r="J9" s="738" t="s">
        <v>25</v>
      </c>
      <c r="K9" s="160" t="s">
        <v>25</v>
      </c>
      <c r="L9" s="160" t="s">
        <v>25</v>
      </c>
      <c r="M9" s="1477" t="s">
        <v>25</v>
      </c>
      <c r="N9" s="1498" t="s">
        <v>682</v>
      </c>
      <c r="O9" s="1498" t="s">
        <v>682</v>
      </c>
      <c r="P9" s="1498" t="s">
        <v>25</v>
      </c>
      <c r="Q9" s="988" t="s">
        <v>695</v>
      </c>
    </row>
    <row r="10" spans="1:17" s="18" customFormat="1" ht="18" customHeight="1">
      <c r="B10" s="243" t="s">
        <v>123</v>
      </c>
      <c r="C10" s="94">
        <v>3796</v>
      </c>
      <c r="D10" s="330">
        <v>3676</v>
      </c>
      <c r="E10" s="94">
        <v>4100</v>
      </c>
      <c r="F10" s="330">
        <v>5185</v>
      </c>
      <c r="G10" s="330">
        <v>6977</v>
      </c>
      <c r="H10" s="330">
        <v>6593</v>
      </c>
      <c r="I10" s="330">
        <v>3919</v>
      </c>
      <c r="J10" s="738">
        <v>2703</v>
      </c>
      <c r="K10" s="160">
        <v>2060</v>
      </c>
      <c r="L10" s="160">
        <v>5055</v>
      </c>
      <c r="M10" s="1477">
        <v>4734</v>
      </c>
      <c r="N10" s="160">
        <v>10743</v>
      </c>
      <c r="O10" s="160">
        <v>4642</v>
      </c>
      <c r="P10" s="160">
        <v>5444</v>
      </c>
      <c r="Q10" s="987">
        <v>6355</v>
      </c>
    </row>
    <row r="11" spans="1:17" s="17" customFormat="1" ht="19.5" customHeight="1">
      <c r="B11" s="243" t="s">
        <v>124</v>
      </c>
      <c r="C11" s="94">
        <v>265794</v>
      </c>
      <c r="D11" s="330">
        <v>284038</v>
      </c>
      <c r="E11" s="94">
        <v>297389</v>
      </c>
      <c r="F11" s="330">
        <v>301979</v>
      </c>
      <c r="G11" s="330">
        <v>270274</v>
      </c>
      <c r="H11" s="330">
        <v>237111</v>
      </c>
      <c r="I11" s="330">
        <v>271327</v>
      </c>
      <c r="J11" s="738">
        <v>396020</v>
      </c>
      <c r="K11" s="160">
        <v>220621</v>
      </c>
      <c r="L11" s="160">
        <v>213385</v>
      </c>
      <c r="M11" s="1477">
        <v>187891</v>
      </c>
      <c r="N11" s="160">
        <v>232788</v>
      </c>
      <c r="O11" s="160">
        <v>280982</v>
      </c>
      <c r="P11" s="160">
        <v>288302</v>
      </c>
      <c r="Q11" s="987">
        <v>301266</v>
      </c>
    </row>
    <row r="12" spans="1:17" s="17" customFormat="1" ht="19.5" customHeight="1">
      <c r="B12" s="243" t="s">
        <v>199</v>
      </c>
      <c r="C12" s="94">
        <v>2646</v>
      </c>
      <c r="D12" s="330">
        <v>2725</v>
      </c>
      <c r="E12" s="94">
        <v>4778</v>
      </c>
      <c r="F12" s="330">
        <v>4907</v>
      </c>
      <c r="G12" s="330">
        <v>3712</v>
      </c>
      <c r="H12" s="330">
        <v>6068</v>
      </c>
      <c r="I12" s="330">
        <v>3647</v>
      </c>
      <c r="J12" s="738">
        <v>5094</v>
      </c>
      <c r="K12" s="160">
        <v>6714</v>
      </c>
      <c r="L12" s="160">
        <v>3956</v>
      </c>
      <c r="M12" s="1477">
        <v>3116</v>
      </c>
      <c r="N12" s="160">
        <v>1051</v>
      </c>
      <c r="O12" s="160">
        <v>11002</v>
      </c>
      <c r="P12" s="160">
        <v>11403</v>
      </c>
      <c r="Q12" s="987">
        <v>12213</v>
      </c>
    </row>
    <row r="13" spans="1:17" s="17" customFormat="1" ht="18" customHeight="1">
      <c r="B13" s="243" t="s">
        <v>125</v>
      </c>
      <c r="C13" s="94">
        <v>69277</v>
      </c>
      <c r="D13" s="330">
        <v>57124</v>
      </c>
      <c r="E13" s="94">
        <v>41231</v>
      </c>
      <c r="F13" s="330">
        <v>46759</v>
      </c>
      <c r="G13" s="330">
        <v>63122</v>
      </c>
      <c r="H13" s="330">
        <v>49017</v>
      </c>
      <c r="I13" s="330">
        <v>72417</v>
      </c>
      <c r="J13" s="738">
        <v>106234</v>
      </c>
      <c r="K13" s="160">
        <v>58965</v>
      </c>
      <c r="L13" s="160">
        <v>64455</v>
      </c>
      <c r="M13" s="1477">
        <v>64924</v>
      </c>
      <c r="N13" s="160">
        <v>68382</v>
      </c>
      <c r="O13" s="160">
        <v>59991</v>
      </c>
      <c r="P13" s="160">
        <v>104736</v>
      </c>
      <c r="Q13" s="987">
        <v>137181</v>
      </c>
    </row>
    <row r="14" spans="1:17" s="17" customFormat="1" ht="18" customHeight="1">
      <c r="B14" s="247" t="s">
        <v>126</v>
      </c>
      <c r="C14" s="108">
        <v>8894</v>
      </c>
      <c r="D14" s="332">
        <v>4098</v>
      </c>
      <c r="E14" s="108">
        <v>1303</v>
      </c>
      <c r="F14" s="332">
        <v>13143</v>
      </c>
      <c r="G14" s="332">
        <v>10905</v>
      </c>
      <c r="H14" s="332">
        <v>326</v>
      </c>
      <c r="I14" s="696">
        <v>616</v>
      </c>
      <c r="J14" s="738">
        <v>8425</v>
      </c>
      <c r="K14" s="160" t="s">
        <v>579</v>
      </c>
      <c r="L14" s="160">
        <v>12318</v>
      </c>
      <c r="M14" s="1477">
        <v>892</v>
      </c>
      <c r="N14" s="160">
        <v>7352</v>
      </c>
      <c r="O14" s="160">
        <v>38743</v>
      </c>
      <c r="P14" s="160">
        <v>16248</v>
      </c>
      <c r="Q14" s="987">
        <v>160</v>
      </c>
    </row>
    <row r="15" spans="1:17" s="22" customFormat="1" ht="21" customHeight="1">
      <c r="B15" s="73" t="s">
        <v>16</v>
      </c>
      <c r="C15" s="105">
        <v>1286066</v>
      </c>
      <c r="D15" s="328">
        <v>1338596</v>
      </c>
      <c r="E15" s="105">
        <v>1291178</v>
      </c>
      <c r="F15" s="328">
        <v>1321824</v>
      </c>
      <c r="G15" s="328">
        <v>1323497</v>
      </c>
      <c r="H15" s="328">
        <v>1146344</v>
      </c>
      <c r="I15" s="328">
        <v>1229747</v>
      </c>
      <c r="J15" s="739">
        <v>1376297</v>
      </c>
      <c r="K15" s="615">
        <v>1267650</v>
      </c>
      <c r="L15" s="615">
        <v>1217464</v>
      </c>
      <c r="M15" s="1478">
        <v>1195403</v>
      </c>
      <c r="N15" s="615">
        <v>1394220</v>
      </c>
      <c r="O15" s="615">
        <v>1444540</v>
      </c>
      <c r="P15" s="615">
        <v>1462521</v>
      </c>
      <c r="Q15" s="989">
        <v>1579430</v>
      </c>
    </row>
    <row r="16" spans="1:17" s="22" customFormat="1" ht="21" customHeight="1">
      <c r="B16" s="72" t="s">
        <v>127</v>
      </c>
      <c r="C16" s="106"/>
      <c r="D16" s="329"/>
      <c r="E16" s="106"/>
      <c r="F16" s="329"/>
      <c r="G16" s="329"/>
      <c r="H16" s="329"/>
      <c r="I16" s="329"/>
      <c r="J16" s="740"/>
      <c r="K16" s="618"/>
      <c r="L16" s="618"/>
      <c r="M16" s="1479"/>
      <c r="N16" s="618"/>
      <c r="O16" s="618"/>
      <c r="P16" s="618"/>
      <c r="Q16" s="1489"/>
    </row>
    <row r="17" spans="2:17" s="22" customFormat="1" ht="21" customHeight="1">
      <c r="B17" s="242" t="s">
        <v>128</v>
      </c>
      <c r="C17" s="107">
        <v>206863</v>
      </c>
      <c r="D17" s="331">
        <v>219581</v>
      </c>
      <c r="E17" s="107">
        <v>231840</v>
      </c>
      <c r="F17" s="331">
        <v>213934</v>
      </c>
      <c r="G17" s="331">
        <v>217912</v>
      </c>
      <c r="H17" s="331">
        <v>186957</v>
      </c>
      <c r="I17" s="107">
        <v>172201</v>
      </c>
      <c r="J17" s="737">
        <v>172135</v>
      </c>
      <c r="K17" s="621">
        <v>192902</v>
      </c>
      <c r="L17" s="621">
        <v>157995</v>
      </c>
      <c r="M17" s="1476">
        <v>191292</v>
      </c>
      <c r="N17" s="621">
        <v>201516</v>
      </c>
      <c r="O17" s="621">
        <v>195414</v>
      </c>
      <c r="P17" s="621">
        <v>234340</v>
      </c>
      <c r="Q17" s="986">
        <v>250535</v>
      </c>
    </row>
    <row r="18" spans="2:17" s="22" customFormat="1" ht="21" customHeight="1">
      <c r="B18" s="813" t="s">
        <v>591</v>
      </c>
      <c r="C18" s="107" t="s">
        <v>598</v>
      </c>
      <c r="D18" s="331" t="s">
        <v>599</v>
      </c>
      <c r="E18" s="107" t="s">
        <v>25</v>
      </c>
      <c r="F18" s="331" t="s">
        <v>25</v>
      </c>
      <c r="G18" s="331" t="s">
        <v>25</v>
      </c>
      <c r="H18" s="331" t="s">
        <v>25</v>
      </c>
      <c r="I18" s="331" t="s">
        <v>25</v>
      </c>
      <c r="J18" s="737" t="s">
        <v>25</v>
      </c>
      <c r="K18" s="621" t="s">
        <v>25</v>
      </c>
      <c r="L18" s="621">
        <v>74136</v>
      </c>
      <c r="M18" s="1476">
        <v>72821</v>
      </c>
      <c r="N18" s="621">
        <v>69661</v>
      </c>
      <c r="O18" s="621">
        <v>65603</v>
      </c>
      <c r="P18" s="621">
        <v>97547</v>
      </c>
      <c r="Q18" s="986">
        <v>99429</v>
      </c>
    </row>
    <row r="19" spans="2:17" s="17" customFormat="1" ht="18.75" customHeight="1">
      <c r="B19" s="812" t="s">
        <v>590</v>
      </c>
      <c r="C19" s="94">
        <v>45400</v>
      </c>
      <c r="D19" s="330">
        <v>46390</v>
      </c>
      <c r="E19" s="94">
        <v>45725</v>
      </c>
      <c r="F19" s="330">
        <v>46264</v>
      </c>
      <c r="G19" s="330">
        <v>50164</v>
      </c>
      <c r="H19" s="330">
        <v>53055</v>
      </c>
      <c r="I19" s="330">
        <v>57594</v>
      </c>
      <c r="J19" s="738">
        <v>65842</v>
      </c>
      <c r="K19" s="160">
        <v>66198</v>
      </c>
      <c r="L19" s="160">
        <v>66496</v>
      </c>
      <c r="M19" s="1477">
        <v>67201</v>
      </c>
      <c r="N19" s="160">
        <v>82522</v>
      </c>
      <c r="O19" s="160">
        <v>85731</v>
      </c>
      <c r="P19" s="160">
        <v>132597</v>
      </c>
      <c r="Q19" s="987">
        <v>141007</v>
      </c>
    </row>
    <row r="20" spans="2:17" s="17" customFormat="1" ht="18.75" customHeight="1">
      <c r="B20" s="311" t="s">
        <v>130</v>
      </c>
      <c r="C20" s="94">
        <v>71111</v>
      </c>
      <c r="D20" s="330">
        <v>71922</v>
      </c>
      <c r="E20" s="94">
        <v>63207</v>
      </c>
      <c r="F20" s="330">
        <v>60958</v>
      </c>
      <c r="G20" s="330">
        <v>53882</v>
      </c>
      <c r="H20" s="330">
        <v>38829</v>
      </c>
      <c r="I20" s="330">
        <v>34148</v>
      </c>
      <c r="J20" s="738">
        <v>44057</v>
      </c>
      <c r="K20" s="160">
        <v>49145</v>
      </c>
      <c r="L20" s="160">
        <v>43366</v>
      </c>
      <c r="M20" s="1477">
        <v>61498</v>
      </c>
      <c r="N20" s="160">
        <v>85031</v>
      </c>
      <c r="O20" s="160">
        <v>70834</v>
      </c>
      <c r="P20" s="160">
        <v>92170</v>
      </c>
      <c r="Q20" s="987">
        <v>97688</v>
      </c>
    </row>
    <row r="21" spans="2:17" s="17" customFormat="1" ht="18.75" customHeight="1">
      <c r="B21" s="242" t="s">
        <v>200</v>
      </c>
      <c r="C21" s="107">
        <v>50435</v>
      </c>
      <c r="D21" s="331">
        <v>46359</v>
      </c>
      <c r="E21" s="107">
        <v>40055</v>
      </c>
      <c r="F21" s="331">
        <v>25334</v>
      </c>
      <c r="G21" s="331">
        <v>19459</v>
      </c>
      <c r="H21" s="331">
        <v>18369</v>
      </c>
      <c r="I21" s="331">
        <v>21100</v>
      </c>
      <c r="J21" s="737">
        <v>24486</v>
      </c>
      <c r="K21" s="621">
        <v>20875</v>
      </c>
      <c r="L21" s="621">
        <v>18602</v>
      </c>
      <c r="M21" s="1476">
        <v>11603</v>
      </c>
      <c r="N21" s="621">
        <v>13261</v>
      </c>
      <c r="O21" s="621">
        <v>8116</v>
      </c>
      <c r="P21" s="621">
        <v>9982</v>
      </c>
      <c r="Q21" s="986">
        <v>10115</v>
      </c>
    </row>
    <row r="22" spans="2:17" s="17" customFormat="1" ht="18.75" customHeight="1">
      <c r="B22" s="311" t="s">
        <v>131</v>
      </c>
      <c r="C22" s="94">
        <v>261834</v>
      </c>
      <c r="D22" s="330">
        <v>257379</v>
      </c>
      <c r="E22" s="107">
        <v>279815</v>
      </c>
      <c r="F22" s="331">
        <v>336761</v>
      </c>
      <c r="G22" s="331">
        <v>394055</v>
      </c>
      <c r="H22" s="331">
        <v>377597</v>
      </c>
      <c r="I22" s="331">
        <v>386740</v>
      </c>
      <c r="J22" s="737">
        <v>407284</v>
      </c>
      <c r="K22" s="621">
        <v>424152</v>
      </c>
      <c r="L22" s="621">
        <v>413740</v>
      </c>
      <c r="M22" s="1476">
        <v>433029</v>
      </c>
      <c r="N22" s="621">
        <v>490320</v>
      </c>
      <c r="O22" s="621">
        <v>559939</v>
      </c>
      <c r="P22" s="621">
        <v>616145</v>
      </c>
      <c r="Q22" s="986">
        <v>638030</v>
      </c>
    </row>
    <row r="23" spans="2:17" s="17" customFormat="1" ht="18.75" customHeight="1">
      <c r="B23" s="311" t="s">
        <v>121</v>
      </c>
      <c r="C23" s="94">
        <v>55940</v>
      </c>
      <c r="D23" s="330">
        <v>65498</v>
      </c>
      <c r="E23" s="94">
        <v>62963</v>
      </c>
      <c r="F23" s="330">
        <v>60310</v>
      </c>
      <c r="G23" s="330">
        <v>45017</v>
      </c>
      <c r="H23" s="330">
        <v>44558</v>
      </c>
      <c r="I23" s="330">
        <v>45485</v>
      </c>
      <c r="J23" s="738">
        <v>63824</v>
      </c>
      <c r="K23" s="160">
        <v>84145</v>
      </c>
      <c r="L23" s="160">
        <v>78352</v>
      </c>
      <c r="M23" s="1477">
        <v>89747</v>
      </c>
      <c r="N23" s="160">
        <v>118273</v>
      </c>
      <c r="O23" s="160">
        <v>86293</v>
      </c>
      <c r="P23" s="160">
        <v>87955</v>
      </c>
      <c r="Q23" s="987">
        <v>105643</v>
      </c>
    </row>
    <row r="24" spans="2:17" s="17" customFormat="1" ht="18.75" customHeight="1">
      <c r="B24" s="311" t="s">
        <v>122</v>
      </c>
      <c r="C24" s="94">
        <v>128301</v>
      </c>
      <c r="D24" s="330">
        <v>113222</v>
      </c>
      <c r="E24" s="94">
        <v>114596</v>
      </c>
      <c r="F24" s="330">
        <v>133625</v>
      </c>
      <c r="G24" s="330">
        <v>174791</v>
      </c>
      <c r="H24" s="330">
        <v>173618</v>
      </c>
      <c r="I24" s="330">
        <v>172944</v>
      </c>
      <c r="J24" s="738">
        <v>182949</v>
      </c>
      <c r="K24" s="160">
        <v>173066</v>
      </c>
      <c r="L24" s="160">
        <v>140975</v>
      </c>
      <c r="M24" s="1477">
        <v>157817</v>
      </c>
      <c r="N24" s="160">
        <v>183310</v>
      </c>
      <c r="O24" s="160">
        <v>129781</v>
      </c>
      <c r="P24" s="160">
        <v>130905</v>
      </c>
      <c r="Q24" s="987">
        <v>136125</v>
      </c>
    </row>
    <row r="25" spans="2:17" s="17" customFormat="1" ht="18.75" customHeight="1">
      <c r="B25" s="311" t="s">
        <v>129</v>
      </c>
      <c r="C25" s="160">
        <v>805</v>
      </c>
      <c r="D25" s="330">
        <v>115</v>
      </c>
      <c r="E25" s="94">
        <v>229</v>
      </c>
      <c r="F25" s="330">
        <v>209</v>
      </c>
      <c r="G25" s="330">
        <v>1865</v>
      </c>
      <c r="H25" s="330">
        <v>163</v>
      </c>
      <c r="I25" s="330">
        <v>36</v>
      </c>
      <c r="J25" s="738">
        <v>49</v>
      </c>
      <c r="K25" s="160">
        <v>46</v>
      </c>
      <c r="L25" s="160">
        <v>173</v>
      </c>
      <c r="M25" s="1477">
        <v>3</v>
      </c>
      <c r="N25" s="160">
        <v>1943</v>
      </c>
      <c r="O25" s="160">
        <v>1328</v>
      </c>
      <c r="P25" s="160">
        <v>1223</v>
      </c>
      <c r="Q25" s="987">
        <v>2010</v>
      </c>
    </row>
    <row r="26" spans="2:17" s="17" customFormat="1" ht="18.75" customHeight="1">
      <c r="B26" s="311" t="s">
        <v>132</v>
      </c>
      <c r="C26" s="94">
        <v>11323</v>
      </c>
      <c r="D26" s="330">
        <v>16293</v>
      </c>
      <c r="E26" s="94">
        <v>10976</v>
      </c>
      <c r="F26" s="330">
        <v>9683</v>
      </c>
      <c r="G26" s="330">
        <v>7483</v>
      </c>
      <c r="H26" s="330">
        <v>9668</v>
      </c>
      <c r="I26" s="330">
        <v>9815</v>
      </c>
      <c r="J26" s="738">
        <v>8794</v>
      </c>
      <c r="K26" s="160">
        <v>12683</v>
      </c>
      <c r="L26" s="160">
        <v>11680</v>
      </c>
      <c r="M26" s="1477">
        <v>11804</v>
      </c>
      <c r="N26" s="160">
        <v>13012</v>
      </c>
      <c r="O26" s="160">
        <v>6650</v>
      </c>
      <c r="P26" s="160">
        <v>10003</v>
      </c>
      <c r="Q26" s="987">
        <v>6363</v>
      </c>
    </row>
    <row r="27" spans="2:17" s="17" customFormat="1" ht="18.75" customHeight="1">
      <c r="B27" s="312" t="s">
        <v>133</v>
      </c>
      <c r="C27" s="108">
        <v>52063</v>
      </c>
      <c r="D27" s="332">
        <v>15332</v>
      </c>
      <c r="E27" s="108">
        <v>9461</v>
      </c>
      <c r="F27" s="332">
        <v>11329</v>
      </c>
      <c r="G27" s="332">
        <v>9227</v>
      </c>
      <c r="H27" s="332">
        <v>7507</v>
      </c>
      <c r="I27" s="332">
        <v>8650</v>
      </c>
      <c r="J27" s="738">
        <v>4630</v>
      </c>
      <c r="K27" s="160">
        <v>6192</v>
      </c>
      <c r="L27" s="160">
        <v>7300</v>
      </c>
      <c r="M27" s="1477">
        <v>7890</v>
      </c>
      <c r="N27" s="160">
        <v>8607</v>
      </c>
      <c r="O27" s="160">
        <v>6609</v>
      </c>
      <c r="P27" s="160">
        <v>11478</v>
      </c>
      <c r="Q27" s="987">
        <v>9448</v>
      </c>
    </row>
    <row r="28" spans="2:17" s="22" customFormat="1" ht="21" customHeight="1">
      <c r="B28" s="313" t="s">
        <v>201</v>
      </c>
      <c r="C28" s="105">
        <v>884079</v>
      </c>
      <c r="D28" s="328">
        <v>852095</v>
      </c>
      <c r="E28" s="105">
        <v>858871</v>
      </c>
      <c r="F28" s="328">
        <v>898411</v>
      </c>
      <c r="G28" s="328">
        <v>973860</v>
      </c>
      <c r="H28" s="328">
        <v>910325</v>
      </c>
      <c r="I28" s="328">
        <v>908719</v>
      </c>
      <c r="J28" s="739">
        <v>974053</v>
      </c>
      <c r="K28" s="615">
        <v>1029409</v>
      </c>
      <c r="L28" s="615">
        <v>1012821</v>
      </c>
      <c r="M28" s="1478">
        <v>1104711</v>
      </c>
      <c r="N28" s="615">
        <v>1267460</v>
      </c>
      <c r="O28" s="615">
        <v>1216303</v>
      </c>
      <c r="P28" s="615">
        <v>1424351</v>
      </c>
      <c r="Q28" s="989">
        <v>1496398</v>
      </c>
    </row>
    <row r="29" spans="2:17" s="22" customFormat="1" ht="21" customHeight="1" thickBot="1">
      <c r="B29" s="74" t="s">
        <v>30</v>
      </c>
      <c r="C29" s="110">
        <v>2170145</v>
      </c>
      <c r="D29" s="334">
        <v>2190692</v>
      </c>
      <c r="E29" s="110">
        <v>2150050</v>
      </c>
      <c r="F29" s="334">
        <v>2220236</v>
      </c>
      <c r="G29" s="334">
        <v>2297358</v>
      </c>
      <c r="H29" s="334">
        <v>2056670</v>
      </c>
      <c r="I29" s="334">
        <v>2138466</v>
      </c>
      <c r="J29" s="741">
        <v>2350351</v>
      </c>
      <c r="K29" s="626">
        <v>2297059</v>
      </c>
      <c r="L29" s="626">
        <v>2230285</v>
      </c>
      <c r="M29" s="1480">
        <v>2300115</v>
      </c>
      <c r="N29" s="626">
        <v>2661680</v>
      </c>
      <c r="O29" s="626">
        <v>2660843</v>
      </c>
      <c r="P29" s="626">
        <v>2886873</v>
      </c>
      <c r="Q29" s="1490">
        <v>3075828</v>
      </c>
    </row>
    <row r="30" spans="2:17" s="17" customFormat="1" ht="21" customHeight="1" thickTop="1">
      <c r="B30" s="72" t="s">
        <v>34</v>
      </c>
      <c r="C30" s="109"/>
      <c r="D30" s="333"/>
      <c r="E30" s="109"/>
      <c r="F30" s="333"/>
      <c r="G30" s="333"/>
      <c r="H30" s="333"/>
      <c r="I30" s="333"/>
      <c r="J30" s="742"/>
      <c r="K30" s="625"/>
      <c r="L30" s="847"/>
      <c r="M30" s="1481"/>
      <c r="N30" s="625"/>
      <c r="O30" s="625"/>
      <c r="P30" s="625"/>
      <c r="Q30" s="1491"/>
    </row>
    <row r="31" spans="2:17" s="17" customFormat="1" ht="18.75" customHeight="1">
      <c r="B31" s="246" t="s">
        <v>134</v>
      </c>
      <c r="C31" s="107">
        <v>521682</v>
      </c>
      <c r="D31" s="331">
        <v>557198</v>
      </c>
      <c r="E31" s="107">
        <v>515989</v>
      </c>
      <c r="F31" s="331">
        <v>514585</v>
      </c>
      <c r="G31" s="331">
        <v>490865</v>
      </c>
      <c r="H31" s="331">
        <v>439245</v>
      </c>
      <c r="I31" s="331">
        <v>483049</v>
      </c>
      <c r="J31" s="737">
        <v>654138</v>
      </c>
      <c r="K31" s="621">
        <v>582296</v>
      </c>
      <c r="L31" s="621">
        <v>481768</v>
      </c>
      <c r="M31" s="1476">
        <v>475978</v>
      </c>
      <c r="N31" s="621">
        <v>545963</v>
      </c>
      <c r="O31" s="621">
        <v>579252</v>
      </c>
      <c r="P31" s="621">
        <v>663135</v>
      </c>
      <c r="Q31" s="986">
        <v>707310</v>
      </c>
    </row>
    <row r="32" spans="2:17" s="17" customFormat="1" ht="18.75" customHeight="1">
      <c r="B32" s="246" t="s">
        <v>592</v>
      </c>
      <c r="C32" s="107" t="s">
        <v>598</v>
      </c>
      <c r="D32" s="331" t="s">
        <v>598</v>
      </c>
      <c r="E32" s="107" t="s">
        <v>25</v>
      </c>
      <c r="F32" s="331" t="s">
        <v>25</v>
      </c>
      <c r="G32" s="331" t="s">
        <v>25</v>
      </c>
      <c r="H32" s="331" t="s">
        <v>25</v>
      </c>
      <c r="I32" s="331" t="s">
        <v>25</v>
      </c>
      <c r="J32" s="737" t="s">
        <v>25</v>
      </c>
      <c r="K32" s="621" t="s">
        <v>25</v>
      </c>
      <c r="L32" s="621">
        <v>15317</v>
      </c>
      <c r="M32" s="1476">
        <v>16778</v>
      </c>
      <c r="N32" s="621">
        <v>17427</v>
      </c>
      <c r="O32" s="621">
        <v>17305</v>
      </c>
      <c r="P32" s="621">
        <v>19340</v>
      </c>
      <c r="Q32" s="986">
        <v>19718</v>
      </c>
    </row>
    <row r="33" spans="2:17" s="17" customFormat="1" ht="18.75" customHeight="1">
      <c r="B33" s="243" t="s">
        <v>135</v>
      </c>
      <c r="C33" s="94">
        <v>256228</v>
      </c>
      <c r="D33" s="330">
        <v>298455</v>
      </c>
      <c r="E33" s="94">
        <v>258375</v>
      </c>
      <c r="F33" s="330">
        <v>227216</v>
      </c>
      <c r="G33" s="330">
        <v>208360</v>
      </c>
      <c r="H33" s="330">
        <v>168264</v>
      </c>
      <c r="I33" s="330">
        <v>158698</v>
      </c>
      <c r="J33" s="738">
        <v>113497</v>
      </c>
      <c r="K33" s="160">
        <v>149695</v>
      </c>
      <c r="L33" s="160">
        <v>186767</v>
      </c>
      <c r="M33" s="1477">
        <v>158595</v>
      </c>
      <c r="N33" s="160">
        <v>231216</v>
      </c>
      <c r="O33" s="160">
        <v>167775</v>
      </c>
      <c r="P33" s="160">
        <v>164138</v>
      </c>
      <c r="Q33" s="987">
        <v>217511</v>
      </c>
    </row>
    <row r="34" spans="2:17" s="18" customFormat="1" ht="19.5" customHeight="1">
      <c r="B34" s="243" t="s">
        <v>123</v>
      </c>
      <c r="C34" s="94">
        <v>4640</v>
      </c>
      <c r="D34" s="330">
        <v>8989</v>
      </c>
      <c r="E34" s="94">
        <v>15952</v>
      </c>
      <c r="F34" s="330">
        <v>6400</v>
      </c>
      <c r="G34" s="330">
        <v>8803</v>
      </c>
      <c r="H34" s="330">
        <v>3728</v>
      </c>
      <c r="I34" s="330">
        <v>3669</v>
      </c>
      <c r="J34" s="738">
        <v>3394</v>
      </c>
      <c r="K34" s="160">
        <v>2511</v>
      </c>
      <c r="L34" s="160">
        <v>5257</v>
      </c>
      <c r="M34" s="1477">
        <v>6193</v>
      </c>
      <c r="N34" s="160">
        <v>8614</v>
      </c>
      <c r="O34" s="160">
        <v>5480</v>
      </c>
      <c r="P34" s="160">
        <v>4682</v>
      </c>
      <c r="Q34" s="987">
        <v>9428</v>
      </c>
    </row>
    <row r="35" spans="2:17" s="17" customFormat="1" ht="18.75" customHeight="1">
      <c r="B35" s="243" t="s">
        <v>202</v>
      </c>
      <c r="C35" s="94">
        <v>8151</v>
      </c>
      <c r="D35" s="330">
        <v>9065</v>
      </c>
      <c r="E35" s="94">
        <v>7038</v>
      </c>
      <c r="F35" s="330">
        <v>8038</v>
      </c>
      <c r="G35" s="330">
        <v>7570</v>
      </c>
      <c r="H35" s="330">
        <v>6630</v>
      </c>
      <c r="I35" s="330">
        <v>9190</v>
      </c>
      <c r="J35" s="738">
        <v>13632</v>
      </c>
      <c r="K35" s="160">
        <v>10775</v>
      </c>
      <c r="L35" s="160">
        <v>6572</v>
      </c>
      <c r="M35" s="1477">
        <v>5851</v>
      </c>
      <c r="N35" s="160">
        <v>19007</v>
      </c>
      <c r="O35" s="160">
        <v>20633</v>
      </c>
      <c r="P35" s="160">
        <v>8900</v>
      </c>
      <c r="Q35" s="987">
        <v>8094</v>
      </c>
    </row>
    <row r="36" spans="2:17" s="17" customFormat="1" ht="18.75" customHeight="1">
      <c r="B36" s="243" t="s">
        <v>136</v>
      </c>
      <c r="C36" s="94">
        <v>1680</v>
      </c>
      <c r="D36" s="330">
        <v>4074</v>
      </c>
      <c r="E36" s="94">
        <v>1419</v>
      </c>
      <c r="F36" s="330">
        <v>1207</v>
      </c>
      <c r="G36" s="330">
        <v>4271</v>
      </c>
      <c r="H36" s="330">
        <v>2525</v>
      </c>
      <c r="I36" s="330">
        <v>2124</v>
      </c>
      <c r="J36" s="738">
        <v>2069</v>
      </c>
      <c r="K36" s="160">
        <v>1026</v>
      </c>
      <c r="L36" s="160">
        <v>1956</v>
      </c>
      <c r="M36" s="1477">
        <v>3226</v>
      </c>
      <c r="N36" s="160">
        <v>4137</v>
      </c>
      <c r="O36" s="160">
        <v>2437</v>
      </c>
      <c r="P36" s="160">
        <v>3955</v>
      </c>
      <c r="Q36" s="987">
        <v>4495</v>
      </c>
    </row>
    <row r="37" spans="2:17" s="17" customFormat="1" ht="18.75" customHeight="1">
      <c r="B37" s="350" t="s">
        <v>137</v>
      </c>
      <c r="C37" s="351">
        <v>70288</v>
      </c>
      <c r="D37" s="352">
        <v>60314</v>
      </c>
      <c r="E37" s="351">
        <v>50150</v>
      </c>
      <c r="F37" s="352">
        <v>54402</v>
      </c>
      <c r="G37" s="352">
        <v>53807</v>
      </c>
      <c r="H37" s="352">
        <v>53294</v>
      </c>
      <c r="I37" s="352">
        <v>60912</v>
      </c>
      <c r="J37" s="738">
        <v>55004</v>
      </c>
      <c r="K37" s="160">
        <v>60793</v>
      </c>
      <c r="L37" s="160">
        <v>56716</v>
      </c>
      <c r="M37" s="1477">
        <v>68130</v>
      </c>
      <c r="N37" s="160">
        <v>71259</v>
      </c>
      <c r="O37" s="160">
        <v>79676</v>
      </c>
      <c r="P37" s="160">
        <v>104482</v>
      </c>
      <c r="Q37" s="987">
        <v>112450</v>
      </c>
    </row>
    <row r="38" spans="2:17" s="17" customFormat="1" ht="18.75" customHeight="1">
      <c r="B38" s="247" t="s">
        <v>138</v>
      </c>
      <c r="C38" s="108">
        <v>2627</v>
      </c>
      <c r="D38" s="332">
        <v>1221</v>
      </c>
      <c r="E38" s="108" t="s">
        <v>25</v>
      </c>
      <c r="F38" s="332" t="s">
        <v>478</v>
      </c>
      <c r="G38" s="332">
        <v>6860</v>
      </c>
      <c r="H38" s="332">
        <v>88</v>
      </c>
      <c r="I38" s="332">
        <v>101</v>
      </c>
      <c r="J38" s="738">
        <v>4182</v>
      </c>
      <c r="K38" s="160" t="s">
        <v>25</v>
      </c>
      <c r="L38" s="821">
        <v>1</v>
      </c>
      <c r="M38" s="1477" t="s">
        <v>25</v>
      </c>
      <c r="N38" s="160" t="s">
        <v>25</v>
      </c>
      <c r="O38" s="1498">
        <v>19260</v>
      </c>
      <c r="P38" s="1498">
        <v>4815</v>
      </c>
      <c r="Q38" s="988" t="s">
        <v>703</v>
      </c>
    </row>
    <row r="39" spans="2:17" s="22" customFormat="1" ht="21" customHeight="1">
      <c r="B39" s="73" t="s">
        <v>35</v>
      </c>
      <c r="C39" s="105">
        <v>865299</v>
      </c>
      <c r="D39" s="328">
        <v>939317</v>
      </c>
      <c r="E39" s="105">
        <v>848926</v>
      </c>
      <c r="F39" s="328">
        <v>811850</v>
      </c>
      <c r="G39" s="328">
        <v>780538</v>
      </c>
      <c r="H39" s="328">
        <v>673776</v>
      </c>
      <c r="I39" s="328">
        <v>717748</v>
      </c>
      <c r="J39" s="739">
        <v>845918</v>
      </c>
      <c r="K39" s="615">
        <v>807098</v>
      </c>
      <c r="L39" s="615">
        <v>754356</v>
      </c>
      <c r="M39" s="1478">
        <v>734754</v>
      </c>
      <c r="N39" s="615">
        <v>897627</v>
      </c>
      <c r="O39" s="615">
        <v>891821</v>
      </c>
      <c r="P39" s="615">
        <v>973450</v>
      </c>
      <c r="Q39" s="989">
        <v>1079009</v>
      </c>
    </row>
    <row r="40" spans="2:17" s="22" customFormat="1" ht="21" customHeight="1">
      <c r="B40" s="75" t="s">
        <v>139</v>
      </c>
      <c r="C40" s="111"/>
      <c r="D40" s="335"/>
      <c r="E40" s="111"/>
      <c r="F40" s="335"/>
      <c r="G40" s="335"/>
      <c r="H40" s="335"/>
      <c r="I40" s="335"/>
      <c r="J40" s="743"/>
      <c r="K40" s="629"/>
      <c r="L40" s="629"/>
      <c r="M40" s="1482"/>
      <c r="N40" s="629"/>
      <c r="O40" s="629"/>
      <c r="P40" s="629"/>
      <c r="Q40" s="1492"/>
    </row>
    <row r="41" spans="2:17" s="22" customFormat="1" ht="21" customHeight="1">
      <c r="B41" s="816" t="s">
        <v>594</v>
      </c>
      <c r="C41" s="817" t="s">
        <v>25</v>
      </c>
      <c r="D41" s="818" t="s">
        <v>25</v>
      </c>
      <c r="E41" s="817" t="s">
        <v>25</v>
      </c>
      <c r="F41" s="818" t="s">
        <v>25</v>
      </c>
      <c r="G41" s="818" t="s">
        <v>25</v>
      </c>
      <c r="H41" s="818" t="s">
        <v>25</v>
      </c>
      <c r="I41" s="818" t="s">
        <v>25</v>
      </c>
      <c r="J41" s="819" t="s">
        <v>25</v>
      </c>
      <c r="K41" s="820" t="s">
        <v>595</v>
      </c>
      <c r="L41" s="607">
        <v>63666</v>
      </c>
      <c r="M41" s="1483">
        <v>60460</v>
      </c>
      <c r="N41" s="621">
        <v>57836</v>
      </c>
      <c r="O41" s="621">
        <v>54104</v>
      </c>
      <c r="P41" s="621">
        <v>85749</v>
      </c>
      <c r="Q41" s="986">
        <v>88412</v>
      </c>
    </row>
    <row r="42" spans="2:17" s="22" customFormat="1" ht="21" customHeight="1">
      <c r="B42" s="815" t="s">
        <v>593</v>
      </c>
      <c r="C42" s="107">
        <v>859594</v>
      </c>
      <c r="D42" s="331">
        <v>819591</v>
      </c>
      <c r="E42" s="107">
        <v>818632</v>
      </c>
      <c r="F42" s="331">
        <v>838060</v>
      </c>
      <c r="G42" s="331">
        <v>830409</v>
      </c>
      <c r="H42" s="331">
        <v>754434</v>
      </c>
      <c r="I42" s="331">
        <v>766669</v>
      </c>
      <c r="J42" s="737">
        <v>797982</v>
      </c>
      <c r="K42" s="621">
        <v>723625</v>
      </c>
      <c r="L42" s="621">
        <v>706491</v>
      </c>
      <c r="M42" s="1476">
        <v>749739</v>
      </c>
      <c r="N42" s="160">
        <v>821508</v>
      </c>
      <c r="O42" s="160">
        <v>715929</v>
      </c>
      <c r="P42" s="160">
        <v>742566</v>
      </c>
      <c r="Q42" s="987">
        <v>774729</v>
      </c>
    </row>
    <row r="43" spans="2:17" s="22" customFormat="1" ht="21" customHeight="1">
      <c r="B43" s="243" t="s">
        <v>134</v>
      </c>
      <c r="C43" s="94">
        <v>14841</v>
      </c>
      <c r="D43" s="330">
        <v>13050</v>
      </c>
      <c r="E43" s="94">
        <v>9816</v>
      </c>
      <c r="F43" s="330">
        <v>10463</v>
      </c>
      <c r="G43" s="330">
        <v>9545</v>
      </c>
      <c r="H43" s="330">
        <v>9696</v>
      </c>
      <c r="I43" s="330">
        <v>3709</v>
      </c>
      <c r="J43" s="738">
        <v>4759</v>
      </c>
      <c r="K43" s="160">
        <v>12563</v>
      </c>
      <c r="L43" s="160">
        <v>9738</v>
      </c>
      <c r="M43" s="1477">
        <v>6136</v>
      </c>
      <c r="N43" s="160">
        <v>8203</v>
      </c>
      <c r="O43" s="160">
        <v>9234</v>
      </c>
      <c r="P43" s="160">
        <v>9671</v>
      </c>
      <c r="Q43" s="987">
        <v>9919</v>
      </c>
    </row>
    <row r="44" spans="2:17" s="18" customFormat="1" ht="19.5" customHeight="1">
      <c r="B44" s="243" t="s">
        <v>123</v>
      </c>
      <c r="C44" s="94">
        <v>5209</v>
      </c>
      <c r="D44" s="330">
        <v>3042</v>
      </c>
      <c r="E44" s="94">
        <v>1884</v>
      </c>
      <c r="F44" s="330">
        <v>1721</v>
      </c>
      <c r="G44" s="330">
        <v>2942</v>
      </c>
      <c r="H44" s="330">
        <v>5001</v>
      </c>
      <c r="I44" s="330">
        <v>4004</v>
      </c>
      <c r="J44" s="738">
        <v>2634</v>
      </c>
      <c r="K44" s="160">
        <v>2693</v>
      </c>
      <c r="L44" s="160">
        <v>763</v>
      </c>
      <c r="M44" s="1477">
        <v>656</v>
      </c>
      <c r="N44" s="160">
        <v>117</v>
      </c>
      <c r="O44" s="160">
        <v>38</v>
      </c>
      <c r="P44" s="160">
        <v>555</v>
      </c>
      <c r="Q44" s="987">
        <v>658</v>
      </c>
    </row>
    <row r="45" spans="2:17" s="22" customFormat="1" ht="21" customHeight="1">
      <c r="B45" s="243" t="s">
        <v>140</v>
      </c>
      <c r="C45" s="94">
        <v>14311</v>
      </c>
      <c r="D45" s="330">
        <v>15674</v>
      </c>
      <c r="E45" s="94">
        <v>16158</v>
      </c>
      <c r="F45" s="330">
        <v>16917</v>
      </c>
      <c r="G45" s="330">
        <v>17943</v>
      </c>
      <c r="H45" s="330">
        <v>18727</v>
      </c>
      <c r="I45" s="330">
        <v>21381</v>
      </c>
      <c r="J45" s="738">
        <v>22016</v>
      </c>
      <c r="K45" s="160">
        <v>22139</v>
      </c>
      <c r="L45" s="160">
        <v>22077</v>
      </c>
      <c r="M45" s="1477">
        <v>21896</v>
      </c>
      <c r="N45" s="160">
        <v>23930</v>
      </c>
      <c r="O45" s="160">
        <v>22713</v>
      </c>
      <c r="P45" s="160">
        <v>24114</v>
      </c>
      <c r="Q45" s="987">
        <v>24145</v>
      </c>
    </row>
    <row r="46" spans="2:17" s="17" customFormat="1" ht="18.75" customHeight="1">
      <c r="B46" s="243" t="s">
        <v>136</v>
      </c>
      <c r="C46" s="94">
        <v>12162</v>
      </c>
      <c r="D46" s="330">
        <v>14378</v>
      </c>
      <c r="E46" s="94">
        <v>18892</v>
      </c>
      <c r="F46" s="330">
        <v>20798</v>
      </c>
      <c r="G46" s="330">
        <v>25098</v>
      </c>
      <c r="H46" s="330">
        <v>18949</v>
      </c>
      <c r="I46" s="330">
        <v>20792</v>
      </c>
      <c r="J46" s="738">
        <v>21000</v>
      </c>
      <c r="K46" s="160">
        <v>36292</v>
      </c>
      <c r="L46" s="160">
        <v>31102</v>
      </c>
      <c r="M46" s="1477">
        <v>41725</v>
      </c>
      <c r="N46" s="160">
        <v>47951</v>
      </c>
      <c r="O46" s="160">
        <v>48962</v>
      </c>
      <c r="P46" s="160">
        <v>44599</v>
      </c>
      <c r="Q46" s="987">
        <v>48068</v>
      </c>
    </row>
    <row r="47" spans="2:17" s="17" customFormat="1" ht="18.75" customHeight="1">
      <c r="B47" s="350" t="s">
        <v>203</v>
      </c>
      <c r="C47" s="351">
        <v>6533</v>
      </c>
      <c r="D47" s="352">
        <v>10619</v>
      </c>
      <c r="E47" s="351">
        <v>7313</v>
      </c>
      <c r="F47" s="352">
        <v>7321</v>
      </c>
      <c r="G47" s="352">
        <v>7591</v>
      </c>
      <c r="H47" s="352">
        <v>7475</v>
      </c>
      <c r="I47" s="352">
        <v>6490</v>
      </c>
      <c r="J47" s="738">
        <v>9968</v>
      </c>
      <c r="K47" s="160">
        <v>11235</v>
      </c>
      <c r="L47" s="160">
        <v>8943</v>
      </c>
      <c r="M47" s="1477">
        <v>9636</v>
      </c>
      <c r="N47" s="160">
        <v>8891</v>
      </c>
      <c r="O47" s="160">
        <v>15421</v>
      </c>
      <c r="P47" s="160">
        <v>12445</v>
      </c>
      <c r="Q47" s="987">
        <v>9301</v>
      </c>
    </row>
    <row r="48" spans="2:17" s="22" customFormat="1" ht="21" customHeight="1">
      <c r="B48" s="243" t="s">
        <v>141</v>
      </c>
      <c r="C48" s="94">
        <v>18969</v>
      </c>
      <c r="D48" s="330">
        <v>19834</v>
      </c>
      <c r="E48" s="94">
        <v>17127</v>
      </c>
      <c r="F48" s="330">
        <v>20143</v>
      </c>
      <c r="G48" s="330">
        <v>32631</v>
      </c>
      <c r="H48" s="330">
        <v>18891</v>
      </c>
      <c r="I48" s="330">
        <v>19698</v>
      </c>
      <c r="J48" s="696">
        <v>20946</v>
      </c>
      <c r="K48" s="821">
        <v>19802</v>
      </c>
      <c r="L48" s="821">
        <v>11247</v>
      </c>
      <c r="M48" s="1484">
        <v>20470</v>
      </c>
      <c r="N48" s="821">
        <v>31734</v>
      </c>
      <c r="O48" s="821">
        <v>26042</v>
      </c>
      <c r="P48" s="821">
        <v>38093</v>
      </c>
      <c r="Q48" s="1493">
        <v>39984</v>
      </c>
    </row>
    <row r="49" spans="1:17" s="22" customFormat="1" ht="21" customHeight="1">
      <c r="B49" s="73" t="s">
        <v>204</v>
      </c>
      <c r="C49" s="105">
        <v>931622</v>
      </c>
      <c r="D49" s="328">
        <v>896193</v>
      </c>
      <c r="E49" s="105">
        <v>889824</v>
      </c>
      <c r="F49" s="328">
        <v>915426</v>
      </c>
      <c r="G49" s="328">
        <v>926163</v>
      </c>
      <c r="H49" s="328">
        <v>833176</v>
      </c>
      <c r="I49" s="328">
        <v>842747</v>
      </c>
      <c r="J49" s="739">
        <v>879308</v>
      </c>
      <c r="K49" s="615">
        <v>828353</v>
      </c>
      <c r="L49" s="615">
        <v>854030</v>
      </c>
      <c r="M49" s="1478">
        <v>910722</v>
      </c>
      <c r="N49" s="615">
        <v>1000174</v>
      </c>
      <c r="O49" s="615">
        <v>892445</v>
      </c>
      <c r="P49" s="615">
        <v>957795</v>
      </c>
      <c r="Q49" s="989">
        <v>995220</v>
      </c>
    </row>
    <row r="50" spans="1:17" s="22" customFormat="1" ht="21" customHeight="1" thickBot="1">
      <c r="B50" s="74" t="s">
        <v>36</v>
      </c>
      <c r="C50" s="110">
        <v>1796922</v>
      </c>
      <c r="D50" s="334">
        <v>1835511</v>
      </c>
      <c r="E50" s="110">
        <v>1738751</v>
      </c>
      <c r="F50" s="334">
        <v>1727277</v>
      </c>
      <c r="G50" s="334">
        <v>1706702</v>
      </c>
      <c r="H50" s="334">
        <v>1506953</v>
      </c>
      <c r="I50" s="334">
        <v>1560495</v>
      </c>
      <c r="J50" s="741">
        <v>1725227</v>
      </c>
      <c r="K50" s="626">
        <v>1635451</v>
      </c>
      <c r="L50" s="626">
        <v>1608387</v>
      </c>
      <c r="M50" s="1480">
        <v>1645476</v>
      </c>
      <c r="N50" s="626">
        <v>1897802</v>
      </c>
      <c r="O50" s="626">
        <v>1784266</v>
      </c>
      <c r="P50" s="626">
        <v>1931245</v>
      </c>
      <c r="Q50" s="1490">
        <v>2074230</v>
      </c>
    </row>
    <row r="51" spans="1:17" s="24" customFormat="1" ht="21" customHeight="1" thickTop="1">
      <c r="B51" s="72" t="s">
        <v>142</v>
      </c>
      <c r="C51" s="111"/>
      <c r="D51" s="335"/>
      <c r="E51" s="111"/>
      <c r="F51" s="335"/>
      <c r="G51" s="335"/>
      <c r="H51" s="335"/>
      <c r="I51" s="335"/>
      <c r="J51" s="743"/>
      <c r="K51" s="629"/>
      <c r="L51" s="846"/>
      <c r="M51" s="1482"/>
      <c r="N51" s="629"/>
      <c r="O51" s="629"/>
      <c r="P51" s="629"/>
      <c r="Q51" s="1492"/>
    </row>
    <row r="52" spans="1:17" s="17" customFormat="1" ht="18.75" customHeight="1">
      <c r="B52" s="246" t="s">
        <v>205</v>
      </c>
      <c r="C52" s="107">
        <v>160339</v>
      </c>
      <c r="D52" s="331">
        <v>160339</v>
      </c>
      <c r="E52" s="107">
        <v>160339</v>
      </c>
      <c r="F52" s="331">
        <v>160339</v>
      </c>
      <c r="G52" s="331">
        <v>160339</v>
      </c>
      <c r="H52" s="331">
        <v>160339</v>
      </c>
      <c r="I52" s="331">
        <v>160339</v>
      </c>
      <c r="J52" s="737">
        <v>160339</v>
      </c>
      <c r="K52" s="621">
        <v>160339</v>
      </c>
      <c r="L52" s="621">
        <v>160339</v>
      </c>
      <c r="M52" s="1476">
        <v>160339</v>
      </c>
      <c r="N52" s="621">
        <v>160339</v>
      </c>
      <c r="O52" s="621">
        <v>160339</v>
      </c>
      <c r="P52" s="621">
        <v>160339</v>
      </c>
      <c r="Q52" s="986">
        <v>160339</v>
      </c>
    </row>
    <row r="53" spans="1:17" s="17" customFormat="1" ht="18.75" customHeight="1">
      <c r="B53" s="243" t="s">
        <v>143</v>
      </c>
      <c r="C53" s="94">
        <v>146520</v>
      </c>
      <c r="D53" s="330">
        <v>146518</v>
      </c>
      <c r="E53" s="94">
        <v>146518</v>
      </c>
      <c r="F53" s="330">
        <v>146515</v>
      </c>
      <c r="G53" s="330">
        <v>146515</v>
      </c>
      <c r="H53" s="330">
        <v>146514</v>
      </c>
      <c r="I53" s="330">
        <v>146513</v>
      </c>
      <c r="J53" s="738">
        <v>146512</v>
      </c>
      <c r="K53" s="160">
        <v>146645</v>
      </c>
      <c r="L53" s="160">
        <v>146756</v>
      </c>
      <c r="M53" s="1477">
        <v>146814</v>
      </c>
      <c r="N53" s="160">
        <v>147027</v>
      </c>
      <c r="O53" s="160">
        <v>147601</v>
      </c>
      <c r="P53" s="160">
        <v>96448</v>
      </c>
      <c r="Q53" s="987">
        <v>96488</v>
      </c>
    </row>
    <row r="54" spans="1:17" s="17" customFormat="1" ht="18.75" customHeight="1">
      <c r="B54" s="243" t="s">
        <v>144</v>
      </c>
      <c r="C54" s="94">
        <v>-138</v>
      </c>
      <c r="D54" s="330">
        <v>-147</v>
      </c>
      <c r="E54" s="94">
        <v>-148</v>
      </c>
      <c r="F54" s="330">
        <v>-157</v>
      </c>
      <c r="G54" s="330">
        <v>-159</v>
      </c>
      <c r="H54" s="330">
        <v>-161</v>
      </c>
      <c r="I54" s="330">
        <v>-170</v>
      </c>
      <c r="J54" s="330">
        <v>-174</v>
      </c>
      <c r="K54" s="94">
        <v>-865</v>
      </c>
      <c r="L54" s="94">
        <v>-10901</v>
      </c>
      <c r="M54" s="1307">
        <v>-15854</v>
      </c>
      <c r="N54" s="1499">
        <v>-31015</v>
      </c>
      <c r="O54" s="1499">
        <v>-31058</v>
      </c>
      <c r="P54" s="1499">
        <v>-21915</v>
      </c>
      <c r="Q54" s="1494">
        <v>-24906</v>
      </c>
    </row>
    <row r="55" spans="1:17" s="17" customFormat="1" ht="18.75" customHeight="1">
      <c r="B55" s="243" t="s">
        <v>145</v>
      </c>
      <c r="C55" s="94">
        <v>40885</v>
      </c>
      <c r="D55" s="330">
        <v>23580</v>
      </c>
      <c r="E55" s="94">
        <v>62826</v>
      </c>
      <c r="F55" s="330">
        <v>119617</v>
      </c>
      <c r="G55" s="330">
        <v>194557</v>
      </c>
      <c r="H55" s="330">
        <v>132415</v>
      </c>
      <c r="I55" s="330">
        <v>132682</v>
      </c>
      <c r="J55" s="737">
        <v>124348</v>
      </c>
      <c r="K55" s="621">
        <v>107576</v>
      </c>
      <c r="L55" s="621">
        <v>49777</v>
      </c>
      <c r="M55" s="1476">
        <v>77772</v>
      </c>
      <c r="N55" s="621">
        <v>136747</v>
      </c>
      <c r="O55" s="621">
        <v>138638</v>
      </c>
      <c r="P55" s="621">
        <v>199190</v>
      </c>
      <c r="Q55" s="986">
        <v>241382</v>
      </c>
    </row>
    <row r="56" spans="1:17" s="18" customFormat="1" ht="18.75" customHeight="1">
      <c r="B56" s="350" t="s">
        <v>146</v>
      </c>
      <c r="C56" s="351">
        <v>-1320</v>
      </c>
      <c r="D56" s="352">
        <v>-327</v>
      </c>
      <c r="E56" s="351">
        <v>13053</v>
      </c>
      <c r="F56" s="352">
        <v>33538</v>
      </c>
      <c r="G56" s="352">
        <v>49731</v>
      </c>
      <c r="H56" s="352">
        <v>81245</v>
      </c>
      <c r="I56" s="352">
        <v>111149</v>
      </c>
      <c r="J56" s="744">
        <v>155437</v>
      </c>
      <c r="K56" s="822">
        <v>204600</v>
      </c>
      <c r="L56" s="822">
        <v>233151</v>
      </c>
      <c r="M56" s="1485">
        <v>250039</v>
      </c>
      <c r="N56" s="822">
        <v>314913</v>
      </c>
      <c r="O56" s="822">
        <v>422193</v>
      </c>
      <c r="P56" s="822">
        <v>490013</v>
      </c>
      <c r="Q56" s="1495">
        <v>498477</v>
      </c>
    </row>
    <row r="57" spans="1:17" s="18" customFormat="1" ht="18.75" customHeight="1">
      <c r="B57" s="688" t="s">
        <v>470</v>
      </c>
      <c r="C57" s="689">
        <v>346285</v>
      </c>
      <c r="D57" s="690">
        <v>329962</v>
      </c>
      <c r="E57" s="689">
        <v>382589</v>
      </c>
      <c r="F57" s="690">
        <v>459853</v>
      </c>
      <c r="G57" s="690">
        <v>550983</v>
      </c>
      <c r="H57" s="690">
        <v>520353</v>
      </c>
      <c r="I57" s="690">
        <v>550513</v>
      </c>
      <c r="J57" s="745">
        <v>586464</v>
      </c>
      <c r="K57" s="823">
        <v>618295</v>
      </c>
      <c r="L57" s="823">
        <v>579123</v>
      </c>
      <c r="M57" s="1486">
        <v>619111</v>
      </c>
      <c r="N57" s="823">
        <v>728012</v>
      </c>
      <c r="O57" s="823">
        <v>837713</v>
      </c>
      <c r="P57" s="823">
        <v>924076</v>
      </c>
      <c r="Q57" s="1496">
        <v>971781</v>
      </c>
    </row>
    <row r="58" spans="1:17" s="18" customFormat="1" ht="18.75" customHeight="1">
      <c r="B58" s="688" t="s">
        <v>147</v>
      </c>
      <c r="C58" s="689">
        <v>26937</v>
      </c>
      <c r="D58" s="690">
        <v>25218</v>
      </c>
      <c r="E58" s="689">
        <v>28709</v>
      </c>
      <c r="F58" s="690">
        <v>33105</v>
      </c>
      <c r="G58" s="690">
        <v>39672</v>
      </c>
      <c r="H58" s="690">
        <v>29363</v>
      </c>
      <c r="I58" s="690">
        <v>27457</v>
      </c>
      <c r="J58" s="746">
        <v>38659</v>
      </c>
      <c r="K58" s="824">
        <v>43312</v>
      </c>
      <c r="L58" s="824">
        <v>42774</v>
      </c>
      <c r="M58" s="1487">
        <v>35527</v>
      </c>
      <c r="N58" s="824">
        <v>35866</v>
      </c>
      <c r="O58" s="824">
        <v>38863</v>
      </c>
      <c r="P58" s="824">
        <v>31550</v>
      </c>
      <c r="Q58" s="1497">
        <v>29816</v>
      </c>
    </row>
    <row r="59" spans="1:17" s="22" customFormat="1" ht="21" customHeight="1">
      <c r="B59" s="73" t="s">
        <v>148</v>
      </c>
      <c r="C59" s="105">
        <v>373223</v>
      </c>
      <c r="D59" s="328">
        <v>355180</v>
      </c>
      <c r="E59" s="105">
        <v>411298</v>
      </c>
      <c r="F59" s="328">
        <v>492959</v>
      </c>
      <c r="G59" s="328">
        <v>590656</v>
      </c>
      <c r="H59" s="328">
        <v>549716</v>
      </c>
      <c r="I59" s="328">
        <v>577970</v>
      </c>
      <c r="J59" s="739">
        <v>625124</v>
      </c>
      <c r="K59" s="615">
        <v>661607</v>
      </c>
      <c r="L59" s="615">
        <v>621898</v>
      </c>
      <c r="M59" s="1478">
        <v>654639</v>
      </c>
      <c r="N59" s="615">
        <v>763878</v>
      </c>
      <c r="O59" s="615">
        <v>876576</v>
      </c>
      <c r="P59" s="615">
        <v>955627</v>
      </c>
      <c r="Q59" s="989">
        <v>1001598</v>
      </c>
    </row>
    <row r="60" spans="1:17" s="22" customFormat="1" ht="20.25" customHeight="1" thickBot="1">
      <c r="B60" s="74" t="s">
        <v>206</v>
      </c>
      <c r="C60" s="110">
        <v>2170145</v>
      </c>
      <c r="D60" s="334">
        <v>2190692</v>
      </c>
      <c r="E60" s="110">
        <v>2150050</v>
      </c>
      <c r="F60" s="334">
        <v>2220236</v>
      </c>
      <c r="G60" s="334">
        <v>2297358</v>
      </c>
      <c r="H60" s="334">
        <v>2056670</v>
      </c>
      <c r="I60" s="334">
        <v>2138466</v>
      </c>
      <c r="J60" s="741">
        <v>2350351</v>
      </c>
      <c r="K60" s="626">
        <v>2297059</v>
      </c>
      <c r="L60" s="626">
        <v>2230285</v>
      </c>
      <c r="M60" s="1480">
        <v>2300115</v>
      </c>
      <c r="N60" s="626">
        <v>2661680</v>
      </c>
      <c r="O60" s="626">
        <v>2660843</v>
      </c>
      <c r="P60" s="626">
        <v>2886873</v>
      </c>
      <c r="Q60" s="1490">
        <v>3075828</v>
      </c>
    </row>
    <row r="61" spans="1:17" ht="15" customHeight="1" thickTop="1">
      <c r="B61" s="1604" t="s">
        <v>623</v>
      </c>
      <c r="C61" s="1604"/>
      <c r="D61" s="1604"/>
      <c r="E61" s="1604"/>
      <c r="F61" s="1604"/>
      <c r="G61" s="1604"/>
      <c r="H61" s="1604"/>
      <c r="I61" s="1604"/>
      <c r="J61" s="1604"/>
      <c r="K61" s="1604"/>
      <c r="L61" s="1604"/>
      <c r="M61" s="1604"/>
      <c r="N61" s="1604"/>
      <c r="O61" s="1604"/>
      <c r="P61" s="1290"/>
      <c r="Q61" s="1290"/>
    </row>
    <row r="62" spans="1:17" s="99" customFormat="1" ht="14.25" customHeight="1">
      <c r="A62" s="26"/>
      <c r="B62" s="1242"/>
      <c r="C62" s="1242"/>
      <c r="D62" s="1242"/>
      <c r="E62" s="1242"/>
      <c r="F62" s="1242"/>
      <c r="G62" s="1242"/>
      <c r="H62" s="1242"/>
      <c r="I62" s="1242"/>
      <c r="J62" s="1242"/>
      <c r="K62" s="1242"/>
      <c r="L62" s="26"/>
      <c r="M62" s="26"/>
      <c r="N62" s="26"/>
      <c r="O62" s="26"/>
      <c r="P62" s="26"/>
      <c r="Q62" s="26"/>
    </row>
    <row r="63" spans="1:17" ht="14.25" customHeight="1">
      <c r="B63" s="1242"/>
      <c r="C63" s="1242"/>
      <c r="D63" s="1242"/>
      <c r="E63" s="1242"/>
      <c r="F63" s="1242"/>
      <c r="G63" s="1242"/>
      <c r="H63" s="1242"/>
      <c r="I63" s="1242"/>
      <c r="J63" s="1242"/>
      <c r="K63" s="1242"/>
    </row>
    <row r="64" spans="1:17" ht="14.25" customHeight="1">
      <c r="B64" s="1242"/>
      <c r="C64" s="1242"/>
      <c r="D64" s="1242"/>
      <c r="E64" s="1242"/>
      <c r="F64" s="1242"/>
      <c r="G64" s="1242"/>
      <c r="H64" s="1242"/>
      <c r="I64" s="1242"/>
      <c r="J64" s="1242"/>
      <c r="K64" s="1242"/>
    </row>
    <row r="65" spans="2:11" ht="14.25" customHeight="1">
      <c r="B65" s="1242"/>
      <c r="C65" s="1242"/>
      <c r="D65" s="1242"/>
      <c r="E65" s="1242"/>
      <c r="F65" s="1242"/>
      <c r="G65" s="1242"/>
      <c r="H65" s="1242"/>
      <c r="I65" s="1242"/>
      <c r="J65" s="1242"/>
      <c r="K65" s="1242"/>
    </row>
  </sheetData>
  <mergeCells count="1">
    <mergeCell ref="B61:O61"/>
  </mergeCells>
  <phoneticPr fontId="2"/>
  <printOptions horizontalCentered="1"/>
  <pageMargins left="0.54" right="0.79" top="0.69" bottom="0.43" header="0.27559055118110237" footer="0.34"/>
  <pageSetup paperSize="8" scale="53" orientation="landscape"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3"/>
  <sheetViews>
    <sheetView showGridLines="0" view="pageBreakPreview" zoomScale="40" zoomScaleNormal="70" zoomScaleSheetLayoutView="40" workbookViewId="0"/>
  </sheetViews>
  <sheetFormatPr defaultColWidth="9" defaultRowHeight="18"/>
  <cols>
    <col min="1" max="1" width="3.625" style="29" customWidth="1"/>
    <col min="2" max="2" width="2.625" style="30" customWidth="1"/>
    <col min="3" max="3" width="70.625" style="29" customWidth="1"/>
    <col min="4" max="4" width="16.625" style="637" customWidth="1"/>
    <col min="5" max="5" width="16.625" style="657" customWidth="1"/>
    <col min="6" max="6" width="16.625" style="39" customWidth="1"/>
    <col min="7" max="7" width="16.625" style="637" customWidth="1"/>
    <col min="8" max="8" width="16.625" style="657" customWidth="1"/>
    <col min="9" max="13" width="16.625" style="39" customWidth="1"/>
    <col min="14" max="16384" width="9" style="29"/>
  </cols>
  <sheetData>
    <row r="1" spans="1:13" ht="22.5" customHeight="1">
      <c r="A1" s="40" t="s">
        <v>407</v>
      </c>
      <c r="B1" s="40"/>
      <c r="E1" s="102"/>
      <c r="H1" s="102"/>
      <c r="J1" s="100"/>
      <c r="K1" s="100"/>
      <c r="L1" s="100"/>
      <c r="M1" s="100" t="s">
        <v>239</v>
      </c>
    </row>
    <row r="2" spans="1:13" ht="7.5" customHeight="1">
      <c r="B2" s="31"/>
      <c r="E2" s="100"/>
      <c r="H2" s="100"/>
    </row>
    <row r="3" spans="1:13" s="32" customFormat="1" ht="15.75" customHeight="1">
      <c r="B3" s="1616"/>
      <c r="C3" s="1617"/>
      <c r="D3" s="1605" t="s">
        <v>240</v>
      </c>
      <c r="E3" s="1605" t="s">
        <v>241</v>
      </c>
      <c r="F3" s="1605" t="s">
        <v>242</v>
      </c>
      <c r="G3" s="1605" t="s">
        <v>243</v>
      </c>
      <c r="H3" s="1605" t="s">
        <v>244</v>
      </c>
      <c r="I3" s="1605" t="s">
        <v>245</v>
      </c>
      <c r="J3" s="1605" t="s">
        <v>246</v>
      </c>
      <c r="K3" s="1608" t="s">
        <v>247</v>
      </c>
      <c r="L3" s="1610" t="s">
        <v>248</v>
      </c>
      <c r="M3" s="1612" t="s">
        <v>249</v>
      </c>
    </row>
    <row r="4" spans="1:13" s="32" customFormat="1" ht="21.75" customHeight="1">
      <c r="B4" s="1618"/>
      <c r="C4" s="1619"/>
      <c r="D4" s="1606"/>
      <c r="E4" s="1606"/>
      <c r="F4" s="1606"/>
      <c r="G4" s="1606"/>
      <c r="H4" s="1606"/>
      <c r="I4" s="1606"/>
      <c r="J4" s="1606"/>
      <c r="K4" s="1609"/>
      <c r="L4" s="1611"/>
      <c r="M4" s="1613"/>
    </row>
    <row r="5" spans="1:13" ht="25.5" customHeight="1">
      <c r="B5" s="76" t="s">
        <v>408</v>
      </c>
      <c r="C5" s="33"/>
      <c r="D5" s="638"/>
      <c r="E5" s="638"/>
      <c r="F5" s="638"/>
      <c r="G5" s="638"/>
      <c r="H5" s="638"/>
      <c r="I5" s="638"/>
      <c r="J5" s="638"/>
      <c r="K5" s="639"/>
      <c r="L5" s="337"/>
      <c r="M5" s="268"/>
    </row>
    <row r="6" spans="1:13" s="30" customFormat="1" ht="24" customHeight="1">
      <c r="B6" s="54"/>
      <c r="C6" s="77" t="s">
        <v>409</v>
      </c>
      <c r="D6" s="608">
        <v>-42101</v>
      </c>
      <c r="E6" s="608">
        <v>-380079</v>
      </c>
      <c r="F6" s="608">
        <v>69414</v>
      </c>
      <c r="G6" s="608">
        <v>88085</v>
      </c>
      <c r="H6" s="608">
        <v>88344</v>
      </c>
      <c r="I6" s="608">
        <v>37070</v>
      </c>
      <c r="J6" s="608">
        <v>18894</v>
      </c>
      <c r="K6" s="609">
        <v>39312</v>
      </c>
      <c r="L6" s="325">
        <v>61454</v>
      </c>
      <c r="M6" s="230">
        <v>31719</v>
      </c>
    </row>
    <row r="7" spans="1:13" s="30" customFormat="1" ht="24" customHeight="1">
      <c r="B7" s="54"/>
      <c r="C7" s="78" t="s">
        <v>410</v>
      </c>
      <c r="D7" s="104">
        <v>33557</v>
      </c>
      <c r="E7" s="104">
        <v>24784</v>
      </c>
      <c r="F7" s="104">
        <v>25958</v>
      </c>
      <c r="G7" s="104">
        <v>23928</v>
      </c>
      <c r="H7" s="104">
        <v>28844</v>
      </c>
      <c r="I7" s="104">
        <v>26698</v>
      </c>
      <c r="J7" s="104">
        <v>23196</v>
      </c>
      <c r="K7" s="611">
        <v>24096</v>
      </c>
      <c r="L7" s="326">
        <v>33289</v>
      </c>
      <c r="M7" s="231">
        <v>30944</v>
      </c>
    </row>
    <row r="8" spans="1:13" s="30" customFormat="1" ht="24" customHeight="1">
      <c r="B8" s="54"/>
      <c r="C8" s="80" t="s">
        <v>307</v>
      </c>
      <c r="D8" s="104" t="s">
        <v>259</v>
      </c>
      <c r="E8" s="104" t="s">
        <v>259</v>
      </c>
      <c r="F8" s="104">
        <v>2022</v>
      </c>
      <c r="G8" s="104">
        <v>3393</v>
      </c>
      <c r="H8" s="104">
        <v>6994</v>
      </c>
      <c r="I8" s="104">
        <v>12151</v>
      </c>
      <c r="J8" s="104">
        <v>9402</v>
      </c>
      <c r="K8" s="611">
        <v>9687</v>
      </c>
      <c r="L8" s="326">
        <v>6101</v>
      </c>
      <c r="M8" s="231">
        <v>11893</v>
      </c>
    </row>
    <row r="9" spans="1:13" s="30" customFormat="1" ht="24" customHeight="1">
      <c r="B9" s="54"/>
      <c r="C9" s="80" t="s">
        <v>411</v>
      </c>
      <c r="D9" s="104">
        <v>8998</v>
      </c>
      <c r="E9" s="104">
        <v>13415</v>
      </c>
      <c r="F9" s="104">
        <v>950</v>
      </c>
      <c r="G9" s="104">
        <v>3957</v>
      </c>
      <c r="H9" s="104">
        <v>6085</v>
      </c>
      <c r="I9" s="104">
        <v>15132</v>
      </c>
      <c r="J9" s="104">
        <v>16543</v>
      </c>
      <c r="K9" s="611">
        <v>801</v>
      </c>
      <c r="L9" s="326">
        <v>2640</v>
      </c>
      <c r="M9" s="231">
        <v>1530</v>
      </c>
    </row>
    <row r="10" spans="1:13" s="30" customFormat="1" ht="24" customHeight="1">
      <c r="B10" s="54"/>
      <c r="C10" s="80" t="s">
        <v>412</v>
      </c>
      <c r="D10" s="104" t="s">
        <v>259</v>
      </c>
      <c r="E10" s="104" t="s">
        <v>259</v>
      </c>
      <c r="F10" s="104" t="s">
        <v>259</v>
      </c>
      <c r="G10" s="610">
        <v>4016</v>
      </c>
      <c r="H10" s="610">
        <v>3564</v>
      </c>
      <c r="I10" s="610">
        <v>5119</v>
      </c>
      <c r="J10" s="610">
        <v>4443</v>
      </c>
      <c r="K10" s="640">
        <v>4548</v>
      </c>
      <c r="L10" s="641">
        <v>4998</v>
      </c>
      <c r="M10" s="642">
        <v>4774</v>
      </c>
    </row>
    <row r="11" spans="1:13" s="30" customFormat="1" ht="24" customHeight="1">
      <c r="B11" s="54"/>
      <c r="C11" s="78" t="s">
        <v>413</v>
      </c>
      <c r="D11" s="104">
        <v>23570</v>
      </c>
      <c r="E11" s="104">
        <v>64121</v>
      </c>
      <c r="F11" s="104">
        <v>-110810</v>
      </c>
      <c r="G11" s="104">
        <v>-6148</v>
      </c>
      <c r="H11" s="104">
        <v>-41067</v>
      </c>
      <c r="I11" s="104">
        <v>-16127</v>
      </c>
      <c r="J11" s="104">
        <v>-3977</v>
      </c>
      <c r="K11" s="611">
        <v>1619</v>
      </c>
      <c r="L11" s="326">
        <v>-15162</v>
      </c>
      <c r="M11" s="231">
        <v>-3590</v>
      </c>
    </row>
    <row r="12" spans="1:13" s="30" customFormat="1" ht="24" customHeight="1">
      <c r="B12" s="54"/>
      <c r="C12" s="78" t="s">
        <v>414</v>
      </c>
      <c r="D12" s="104" t="s">
        <v>259</v>
      </c>
      <c r="E12" s="104">
        <v>-7843</v>
      </c>
      <c r="F12" s="104">
        <v>-3630</v>
      </c>
      <c r="G12" s="104">
        <v>-3015</v>
      </c>
      <c r="H12" s="104">
        <v>-2926</v>
      </c>
      <c r="I12" s="104">
        <v>-2088</v>
      </c>
      <c r="J12" s="104">
        <v>-3296</v>
      </c>
      <c r="K12" s="640">
        <v>901</v>
      </c>
      <c r="L12" s="641">
        <v>1130</v>
      </c>
      <c r="M12" s="642">
        <v>1744</v>
      </c>
    </row>
    <row r="13" spans="1:13" s="30" customFormat="1" ht="24" customHeight="1">
      <c r="B13" s="54"/>
      <c r="C13" s="78" t="s">
        <v>415</v>
      </c>
      <c r="D13" s="104">
        <v>-29116</v>
      </c>
      <c r="E13" s="104">
        <v>-22084</v>
      </c>
      <c r="F13" s="104">
        <v>-20030</v>
      </c>
      <c r="G13" s="104">
        <v>-21048</v>
      </c>
      <c r="H13" s="104">
        <v>-18719</v>
      </c>
      <c r="I13" s="104">
        <v>-17947</v>
      </c>
      <c r="J13" s="104">
        <v>-9672</v>
      </c>
      <c r="K13" s="611">
        <v>-8390</v>
      </c>
      <c r="L13" s="326">
        <v>-10972</v>
      </c>
      <c r="M13" s="231">
        <v>-7512</v>
      </c>
    </row>
    <row r="14" spans="1:13" s="30" customFormat="1" ht="24" customHeight="1">
      <c r="B14" s="54"/>
      <c r="C14" s="80" t="s">
        <v>416</v>
      </c>
      <c r="D14" s="104">
        <v>55675</v>
      </c>
      <c r="E14" s="104">
        <v>48754</v>
      </c>
      <c r="F14" s="104">
        <v>40143</v>
      </c>
      <c r="G14" s="104">
        <v>38421</v>
      </c>
      <c r="H14" s="104">
        <v>33284</v>
      </c>
      <c r="I14" s="104">
        <v>29452</v>
      </c>
      <c r="J14" s="104">
        <v>25987</v>
      </c>
      <c r="K14" s="611">
        <v>23936</v>
      </c>
      <c r="L14" s="326">
        <v>24217</v>
      </c>
      <c r="M14" s="231">
        <v>21026</v>
      </c>
    </row>
    <row r="15" spans="1:13" s="30" customFormat="1" ht="24" customHeight="1">
      <c r="B15" s="54"/>
      <c r="C15" s="80" t="s">
        <v>417</v>
      </c>
      <c r="D15" s="104" t="s">
        <v>259</v>
      </c>
      <c r="E15" s="104">
        <v>-322</v>
      </c>
      <c r="F15" s="104">
        <v>320</v>
      </c>
      <c r="G15" s="610">
        <v>3</v>
      </c>
      <c r="H15" s="610">
        <v>5053</v>
      </c>
      <c r="I15" s="610">
        <v>5294</v>
      </c>
      <c r="J15" s="104">
        <v>-1832</v>
      </c>
      <c r="K15" s="640">
        <v>3907</v>
      </c>
      <c r="L15" s="641">
        <v>445</v>
      </c>
      <c r="M15" s="231">
        <v>-9447</v>
      </c>
    </row>
    <row r="16" spans="1:13" s="30" customFormat="1" ht="24" customHeight="1">
      <c r="B16" s="54"/>
      <c r="C16" s="80" t="s">
        <v>418</v>
      </c>
      <c r="D16" s="104">
        <v>-5929</v>
      </c>
      <c r="E16" s="104">
        <v>-10741</v>
      </c>
      <c r="F16" s="104">
        <v>-19149</v>
      </c>
      <c r="G16" s="104">
        <v>-23752</v>
      </c>
      <c r="H16" s="104">
        <v>-28911</v>
      </c>
      <c r="I16" s="104">
        <v>-2455</v>
      </c>
      <c r="J16" s="104">
        <v>-9179</v>
      </c>
      <c r="K16" s="611">
        <v>-19297</v>
      </c>
      <c r="L16" s="326">
        <v>-12566</v>
      </c>
      <c r="M16" s="231">
        <v>-15588</v>
      </c>
    </row>
    <row r="17" spans="2:13" ht="24" customHeight="1">
      <c r="B17" s="54"/>
      <c r="C17" s="643" t="s">
        <v>419</v>
      </c>
      <c r="D17" s="104">
        <v>-21945</v>
      </c>
      <c r="E17" s="104">
        <v>360</v>
      </c>
      <c r="F17" s="104">
        <v>-4025</v>
      </c>
      <c r="G17" s="104">
        <v>-14787</v>
      </c>
      <c r="H17" s="104">
        <v>-9265</v>
      </c>
      <c r="I17" s="104">
        <v>-30217</v>
      </c>
      <c r="J17" s="104">
        <v>-32375</v>
      </c>
      <c r="K17" s="611">
        <v>-755</v>
      </c>
      <c r="L17" s="326">
        <v>-9286</v>
      </c>
      <c r="M17" s="231">
        <v>-10255</v>
      </c>
    </row>
    <row r="18" spans="2:13" s="30" customFormat="1" ht="24" customHeight="1">
      <c r="B18" s="54"/>
      <c r="C18" s="644" t="s">
        <v>420</v>
      </c>
      <c r="D18" s="104">
        <v>4317</v>
      </c>
      <c r="E18" s="104">
        <v>95495</v>
      </c>
      <c r="F18" s="104">
        <v>-2238</v>
      </c>
      <c r="G18" s="104">
        <v>-9452</v>
      </c>
      <c r="H18" s="104">
        <v>285</v>
      </c>
      <c r="I18" s="104">
        <v>-6263</v>
      </c>
      <c r="J18" s="104">
        <v>-990</v>
      </c>
      <c r="K18" s="611">
        <v>-4386</v>
      </c>
      <c r="L18" s="326">
        <v>-2393</v>
      </c>
      <c r="M18" s="231">
        <v>-2632</v>
      </c>
    </row>
    <row r="19" spans="2:13" s="30" customFormat="1" ht="24" customHeight="1">
      <c r="B19" s="54"/>
      <c r="C19" s="644" t="s">
        <v>421</v>
      </c>
      <c r="D19" s="104" t="s">
        <v>259</v>
      </c>
      <c r="E19" s="104" t="s">
        <v>259</v>
      </c>
      <c r="F19" s="104" t="s">
        <v>259</v>
      </c>
      <c r="G19" s="610" t="s">
        <v>259</v>
      </c>
      <c r="H19" s="610" t="s">
        <v>259</v>
      </c>
      <c r="I19" s="610" t="s">
        <v>259</v>
      </c>
      <c r="J19" s="610" t="s">
        <v>259</v>
      </c>
      <c r="K19" s="611">
        <v>-10307</v>
      </c>
      <c r="L19" s="326">
        <v>-194</v>
      </c>
      <c r="M19" s="642" t="s">
        <v>259</v>
      </c>
    </row>
    <row r="20" spans="2:13" s="30" customFormat="1" ht="24" customHeight="1">
      <c r="B20" s="54"/>
      <c r="C20" s="644" t="s">
        <v>422</v>
      </c>
      <c r="D20" s="104">
        <v>101743</v>
      </c>
      <c r="E20" s="104">
        <v>7171</v>
      </c>
      <c r="F20" s="104">
        <v>26492</v>
      </c>
      <c r="G20" s="104">
        <v>-62697</v>
      </c>
      <c r="H20" s="104">
        <v>-26135</v>
      </c>
      <c r="I20" s="104">
        <v>118034</v>
      </c>
      <c r="J20" s="104">
        <v>57221</v>
      </c>
      <c r="K20" s="611">
        <v>-30328</v>
      </c>
      <c r="L20" s="326">
        <v>-19910</v>
      </c>
      <c r="M20" s="231">
        <v>35621</v>
      </c>
    </row>
    <row r="21" spans="2:13" s="30" customFormat="1" ht="24" customHeight="1">
      <c r="B21" s="54"/>
      <c r="C21" s="78" t="s">
        <v>423</v>
      </c>
      <c r="D21" s="104">
        <v>52938</v>
      </c>
      <c r="E21" s="104">
        <v>45102</v>
      </c>
      <c r="F21" s="104">
        <v>-8492</v>
      </c>
      <c r="G21" s="104">
        <v>-99052</v>
      </c>
      <c r="H21" s="104">
        <v>-108510</v>
      </c>
      <c r="I21" s="104">
        <v>10703</v>
      </c>
      <c r="J21" s="104">
        <v>80618</v>
      </c>
      <c r="K21" s="611">
        <v>-6997</v>
      </c>
      <c r="L21" s="326">
        <v>-25494</v>
      </c>
      <c r="M21" s="231">
        <v>-13210</v>
      </c>
    </row>
    <row r="22" spans="2:13" s="30" customFormat="1" ht="24" customHeight="1">
      <c r="B22" s="54"/>
      <c r="C22" s="78" t="s">
        <v>424</v>
      </c>
      <c r="D22" s="104">
        <v>-49161</v>
      </c>
      <c r="E22" s="104">
        <v>-15770</v>
      </c>
      <c r="F22" s="104">
        <v>-34978</v>
      </c>
      <c r="G22" s="104">
        <v>78685</v>
      </c>
      <c r="H22" s="104">
        <v>55154</v>
      </c>
      <c r="I22" s="104">
        <v>-108118</v>
      </c>
      <c r="J22" s="104">
        <v>-46575</v>
      </c>
      <c r="K22" s="611">
        <v>52368</v>
      </c>
      <c r="L22" s="326">
        <v>47570</v>
      </c>
      <c r="M22" s="231">
        <v>-21792</v>
      </c>
    </row>
    <row r="23" spans="2:13" ht="24" customHeight="1">
      <c r="B23" s="55"/>
      <c r="C23" s="79" t="s">
        <v>425</v>
      </c>
      <c r="D23" s="612">
        <v>-13649</v>
      </c>
      <c r="E23" s="612">
        <v>156538</v>
      </c>
      <c r="F23" s="612">
        <v>116555</v>
      </c>
      <c r="G23" s="612">
        <v>39759</v>
      </c>
      <c r="H23" s="612">
        <v>62223</v>
      </c>
      <c r="I23" s="612">
        <v>43779</v>
      </c>
      <c r="J23" s="612">
        <v>-2433</v>
      </c>
      <c r="K23" s="613">
        <v>8790</v>
      </c>
      <c r="L23" s="327">
        <v>27277</v>
      </c>
      <c r="M23" s="232">
        <v>17224</v>
      </c>
    </row>
    <row r="24" spans="2:13" ht="24" customHeight="1">
      <c r="B24" s="55"/>
      <c r="C24" s="248" t="s">
        <v>426</v>
      </c>
      <c r="D24" s="645">
        <v>118898</v>
      </c>
      <c r="E24" s="645">
        <v>18905</v>
      </c>
      <c r="F24" s="645">
        <v>78502</v>
      </c>
      <c r="G24" s="645">
        <v>40296</v>
      </c>
      <c r="H24" s="645">
        <v>54297</v>
      </c>
      <c r="I24" s="645">
        <v>120218</v>
      </c>
      <c r="J24" s="645">
        <v>125972</v>
      </c>
      <c r="K24" s="646">
        <v>89506</v>
      </c>
      <c r="L24" s="338">
        <v>113145</v>
      </c>
      <c r="M24" s="269">
        <v>72448</v>
      </c>
    </row>
    <row r="25" spans="2:13" ht="24" customHeight="1">
      <c r="B25" s="54"/>
      <c r="C25" s="17" t="s">
        <v>427</v>
      </c>
      <c r="D25" s="109">
        <v>39428</v>
      </c>
      <c r="E25" s="109">
        <v>22006</v>
      </c>
      <c r="F25" s="109">
        <v>21761</v>
      </c>
      <c r="G25" s="109">
        <v>22693</v>
      </c>
      <c r="H25" s="109">
        <v>34621</v>
      </c>
      <c r="I25" s="109">
        <v>30871</v>
      </c>
      <c r="J25" s="109">
        <v>18120</v>
      </c>
      <c r="K25" s="100">
        <v>13172</v>
      </c>
      <c r="L25" s="333">
        <v>18933</v>
      </c>
      <c r="M25" s="236">
        <v>18757</v>
      </c>
    </row>
    <row r="26" spans="2:13" ht="24" customHeight="1">
      <c r="B26" s="54"/>
      <c r="C26" s="78" t="s">
        <v>428</v>
      </c>
      <c r="D26" s="104">
        <v>-58914</v>
      </c>
      <c r="E26" s="104">
        <v>-49858</v>
      </c>
      <c r="F26" s="104">
        <v>-40673</v>
      </c>
      <c r="G26" s="104">
        <v>-37868</v>
      </c>
      <c r="H26" s="104">
        <v>-33408</v>
      </c>
      <c r="I26" s="104">
        <v>-29016</v>
      </c>
      <c r="J26" s="104">
        <v>-26379</v>
      </c>
      <c r="K26" s="611">
        <v>-24013</v>
      </c>
      <c r="L26" s="326">
        <v>-23883</v>
      </c>
      <c r="M26" s="231">
        <v>-21588</v>
      </c>
    </row>
    <row r="27" spans="2:13" ht="24" customHeight="1">
      <c r="B27" s="54"/>
      <c r="C27" s="78" t="s">
        <v>429</v>
      </c>
      <c r="D27" s="104" t="s">
        <v>259</v>
      </c>
      <c r="E27" s="104" t="s">
        <v>259</v>
      </c>
      <c r="F27" s="104" t="s">
        <v>259</v>
      </c>
      <c r="G27" s="610" t="s">
        <v>259</v>
      </c>
      <c r="H27" s="610" t="s">
        <v>259</v>
      </c>
      <c r="I27" s="610" t="s">
        <v>259</v>
      </c>
      <c r="J27" s="610" t="s">
        <v>259</v>
      </c>
      <c r="K27" s="610" t="s">
        <v>259</v>
      </c>
      <c r="L27" s="610" t="s">
        <v>259</v>
      </c>
      <c r="M27" s="231">
        <v>-3082</v>
      </c>
    </row>
    <row r="28" spans="2:13" ht="24" customHeight="1">
      <c r="B28" s="55"/>
      <c r="C28" s="248" t="s">
        <v>430</v>
      </c>
      <c r="D28" s="645">
        <v>-12252</v>
      </c>
      <c r="E28" s="645">
        <v>-10827</v>
      </c>
      <c r="F28" s="645">
        <v>-16434</v>
      </c>
      <c r="G28" s="645">
        <v>-18081</v>
      </c>
      <c r="H28" s="645">
        <v>-20102</v>
      </c>
      <c r="I28" s="645">
        <v>-18344</v>
      </c>
      <c r="J28" s="645">
        <v>-10490</v>
      </c>
      <c r="K28" s="646">
        <v>-10801</v>
      </c>
      <c r="L28" s="338">
        <v>-16593</v>
      </c>
      <c r="M28" s="269">
        <v>-15011</v>
      </c>
    </row>
    <row r="29" spans="2:13" s="35" customFormat="1" ht="25.5" customHeight="1">
      <c r="B29" s="56" t="s">
        <v>431</v>
      </c>
      <c r="C29" s="34"/>
      <c r="D29" s="105">
        <v>87160</v>
      </c>
      <c r="E29" s="105">
        <v>-19774</v>
      </c>
      <c r="F29" s="105">
        <v>43155</v>
      </c>
      <c r="G29" s="105">
        <v>7040</v>
      </c>
      <c r="H29" s="105">
        <v>35407</v>
      </c>
      <c r="I29" s="105">
        <v>103729</v>
      </c>
      <c r="J29" s="105">
        <v>107222</v>
      </c>
      <c r="K29" s="616">
        <v>67863</v>
      </c>
      <c r="L29" s="328">
        <v>91600</v>
      </c>
      <c r="M29" s="233">
        <v>51524</v>
      </c>
    </row>
    <row r="30" spans="2:13" ht="36" customHeight="1">
      <c r="B30" s="76" t="s">
        <v>432</v>
      </c>
      <c r="C30" s="33"/>
      <c r="D30" s="109"/>
      <c r="E30" s="109"/>
      <c r="F30" s="109"/>
      <c r="G30" s="109"/>
      <c r="H30" s="109"/>
      <c r="I30" s="109"/>
      <c r="J30" s="109"/>
      <c r="K30" s="100"/>
      <c r="L30" s="333"/>
      <c r="M30" s="236"/>
    </row>
    <row r="31" spans="2:13" s="30" customFormat="1" ht="24" customHeight="1">
      <c r="B31" s="54"/>
      <c r="C31" s="77" t="s">
        <v>433</v>
      </c>
      <c r="D31" s="608">
        <v>-15090</v>
      </c>
      <c r="E31" s="608">
        <v>9832</v>
      </c>
      <c r="F31" s="608">
        <v>2541</v>
      </c>
      <c r="G31" s="608">
        <v>9392</v>
      </c>
      <c r="H31" s="608">
        <v>-268</v>
      </c>
      <c r="I31" s="608">
        <v>3862</v>
      </c>
      <c r="J31" s="608">
        <v>-301</v>
      </c>
      <c r="K31" s="609">
        <v>5591</v>
      </c>
      <c r="L31" s="325">
        <v>-11048</v>
      </c>
      <c r="M31" s="230">
        <v>7790</v>
      </c>
    </row>
    <row r="32" spans="2:13" s="30" customFormat="1" ht="24" customHeight="1">
      <c r="B32" s="54"/>
      <c r="C32" s="78" t="s">
        <v>434</v>
      </c>
      <c r="D32" s="104">
        <v>6687</v>
      </c>
      <c r="E32" s="104">
        <v>18111</v>
      </c>
      <c r="F32" s="104">
        <v>-1151</v>
      </c>
      <c r="G32" s="104">
        <v>84</v>
      </c>
      <c r="H32" s="104">
        <v>-190</v>
      </c>
      <c r="I32" s="104">
        <v>1420</v>
      </c>
      <c r="J32" s="104">
        <v>292</v>
      </c>
      <c r="K32" s="611">
        <v>-344</v>
      </c>
      <c r="L32" s="326">
        <v>623</v>
      </c>
      <c r="M32" s="231">
        <v>37</v>
      </c>
    </row>
    <row r="33" spans="2:13" s="30" customFormat="1" ht="24" customHeight="1">
      <c r="B33" s="54"/>
      <c r="C33" s="78" t="s">
        <v>435</v>
      </c>
      <c r="D33" s="104">
        <v>-10848</v>
      </c>
      <c r="E33" s="104">
        <v>-8358</v>
      </c>
      <c r="F33" s="104">
        <v>-25518</v>
      </c>
      <c r="G33" s="104">
        <v>-28774</v>
      </c>
      <c r="H33" s="104">
        <v>-40354</v>
      </c>
      <c r="I33" s="104">
        <v>-43718</v>
      </c>
      <c r="J33" s="104">
        <v>-21189</v>
      </c>
      <c r="K33" s="611">
        <v>-27252</v>
      </c>
      <c r="L33" s="326">
        <v>-35745</v>
      </c>
      <c r="M33" s="231">
        <v>-26886</v>
      </c>
    </row>
    <row r="34" spans="2:13" s="30" customFormat="1" ht="24" customHeight="1">
      <c r="B34" s="54"/>
      <c r="C34" s="78" t="s">
        <v>436</v>
      </c>
      <c r="D34" s="104">
        <v>3794</v>
      </c>
      <c r="E34" s="104">
        <v>77419</v>
      </c>
      <c r="F34" s="104">
        <v>16462</v>
      </c>
      <c r="G34" s="104">
        <v>38255</v>
      </c>
      <c r="H34" s="104">
        <v>7969</v>
      </c>
      <c r="I34" s="104">
        <v>16452</v>
      </c>
      <c r="J34" s="104">
        <v>5443</v>
      </c>
      <c r="K34" s="611">
        <v>6654</v>
      </c>
      <c r="L34" s="326">
        <v>13419</v>
      </c>
      <c r="M34" s="231">
        <v>15306</v>
      </c>
    </row>
    <row r="35" spans="2:13" s="30" customFormat="1" ht="24" customHeight="1">
      <c r="B35" s="54"/>
      <c r="C35" s="78" t="s">
        <v>437</v>
      </c>
      <c r="D35" s="104" t="s">
        <v>259</v>
      </c>
      <c r="E35" s="104" t="s">
        <v>259</v>
      </c>
      <c r="F35" s="104" t="s">
        <v>259</v>
      </c>
      <c r="G35" s="647" t="s">
        <v>259</v>
      </c>
      <c r="H35" s="104" t="s">
        <v>259</v>
      </c>
      <c r="I35" s="104">
        <v>-21821</v>
      </c>
      <c r="J35" s="104">
        <v>-7264</v>
      </c>
      <c r="K35" s="611">
        <v>-21195</v>
      </c>
      <c r="L35" s="326">
        <v>-8698</v>
      </c>
      <c r="M35" s="231">
        <v>-11802</v>
      </c>
    </row>
    <row r="36" spans="2:13" s="30" customFormat="1" ht="24" customHeight="1">
      <c r="B36" s="54"/>
      <c r="C36" s="78" t="s">
        <v>438</v>
      </c>
      <c r="D36" s="104">
        <v>-11590</v>
      </c>
      <c r="E36" s="104">
        <v>-17936</v>
      </c>
      <c r="F36" s="104">
        <v>-24380</v>
      </c>
      <c r="G36" s="104">
        <v>-35763</v>
      </c>
      <c r="H36" s="104">
        <v>-48013</v>
      </c>
      <c r="I36" s="104">
        <v>-35104</v>
      </c>
      <c r="J36" s="104">
        <v>-19098</v>
      </c>
      <c r="K36" s="611">
        <v>-20647</v>
      </c>
      <c r="L36" s="326">
        <v>-10025</v>
      </c>
      <c r="M36" s="231">
        <v>-3085</v>
      </c>
    </row>
    <row r="37" spans="2:13" s="30" customFormat="1" ht="24" customHeight="1">
      <c r="B37" s="54"/>
      <c r="C37" s="78" t="s">
        <v>439</v>
      </c>
      <c r="D37" s="104">
        <v>79691</v>
      </c>
      <c r="E37" s="104">
        <v>80361</v>
      </c>
      <c r="F37" s="104">
        <v>59272</v>
      </c>
      <c r="G37" s="104">
        <v>46480</v>
      </c>
      <c r="H37" s="104">
        <v>40234</v>
      </c>
      <c r="I37" s="104">
        <v>51925</v>
      </c>
      <c r="J37" s="104">
        <v>66099</v>
      </c>
      <c r="K37" s="611">
        <v>14228</v>
      </c>
      <c r="L37" s="326">
        <v>19402</v>
      </c>
      <c r="M37" s="231">
        <v>18484</v>
      </c>
    </row>
    <row r="38" spans="2:13" s="30" customFormat="1" ht="24" customHeight="1">
      <c r="B38" s="54"/>
      <c r="C38" s="78" t="s">
        <v>440</v>
      </c>
      <c r="D38" s="104">
        <v>30625</v>
      </c>
      <c r="E38" s="104">
        <v>58176</v>
      </c>
      <c r="F38" s="104">
        <v>27022</v>
      </c>
      <c r="G38" s="104">
        <v>36315</v>
      </c>
      <c r="H38" s="104">
        <v>13891</v>
      </c>
      <c r="I38" s="104">
        <v>13355</v>
      </c>
      <c r="J38" s="104">
        <v>4857</v>
      </c>
      <c r="K38" s="611">
        <v>3049</v>
      </c>
      <c r="L38" s="326">
        <v>3745</v>
      </c>
      <c r="M38" s="231">
        <v>3453</v>
      </c>
    </row>
    <row r="39" spans="2:13" s="30" customFormat="1" ht="24" customHeight="1">
      <c r="B39" s="54"/>
      <c r="C39" s="78" t="s">
        <v>441</v>
      </c>
      <c r="D39" s="104">
        <v>-35559</v>
      </c>
      <c r="E39" s="104">
        <v>-8180</v>
      </c>
      <c r="F39" s="104">
        <v>-9717</v>
      </c>
      <c r="G39" s="104">
        <v>-22914</v>
      </c>
      <c r="H39" s="104">
        <v>-7136</v>
      </c>
      <c r="I39" s="104">
        <v>-2360</v>
      </c>
      <c r="J39" s="104">
        <v>-2263</v>
      </c>
      <c r="K39" s="611">
        <v>-4481</v>
      </c>
      <c r="L39" s="326">
        <v>-13548</v>
      </c>
      <c r="M39" s="231">
        <v>-11697</v>
      </c>
    </row>
    <row r="40" spans="2:13" s="30" customFormat="1" ht="24" customHeight="1">
      <c r="B40" s="54"/>
      <c r="C40" s="78" t="s">
        <v>442</v>
      </c>
      <c r="D40" s="104">
        <v>24410</v>
      </c>
      <c r="E40" s="104">
        <v>26810</v>
      </c>
      <c r="F40" s="104">
        <v>37546</v>
      </c>
      <c r="G40" s="104">
        <v>8576</v>
      </c>
      <c r="H40" s="104">
        <v>2361</v>
      </c>
      <c r="I40" s="104">
        <v>3085</v>
      </c>
      <c r="J40" s="104">
        <v>1785</v>
      </c>
      <c r="K40" s="611">
        <v>11173</v>
      </c>
      <c r="L40" s="326">
        <v>1489</v>
      </c>
      <c r="M40" s="231">
        <v>2412</v>
      </c>
    </row>
    <row r="41" spans="2:13" s="30" customFormat="1" ht="24" customHeight="1">
      <c r="B41" s="54"/>
      <c r="C41" s="249" t="s">
        <v>443</v>
      </c>
      <c r="D41" s="104">
        <v>-2756</v>
      </c>
      <c r="E41" s="104">
        <v>-2013</v>
      </c>
      <c r="F41" s="104">
        <v>-296</v>
      </c>
      <c r="G41" s="633">
        <v>-4408</v>
      </c>
      <c r="H41" s="633">
        <v>-8156</v>
      </c>
      <c r="I41" s="633">
        <v>-5692</v>
      </c>
      <c r="J41" s="633">
        <v>23</v>
      </c>
      <c r="K41" s="648">
        <v>2551</v>
      </c>
      <c r="L41" s="339">
        <v>-2340</v>
      </c>
      <c r="M41" s="238">
        <v>-5624</v>
      </c>
    </row>
    <row r="42" spans="2:13" s="30" customFormat="1" ht="24" customHeight="1">
      <c r="B42" s="54"/>
      <c r="C42" s="249" t="s">
        <v>444</v>
      </c>
      <c r="D42" s="104">
        <v>-2736</v>
      </c>
      <c r="E42" s="104">
        <v>-1223</v>
      </c>
      <c r="F42" s="104">
        <v>937</v>
      </c>
      <c r="G42" s="633">
        <v>3</v>
      </c>
      <c r="H42" s="633">
        <v>-109</v>
      </c>
      <c r="I42" s="633">
        <v>65</v>
      </c>
      <c r="J42" s="633">
        <v>-49</v>
      </c>
      <c r="K42" s="648">
        <v>-460</v>
      </c>
      <c r="L42" s="339">
        <v>-707</v>
      </c>
      <c r="M42" s="238">
        <v>1530</v>
      </c>
    </row>
    <row r="43" spans="2:13" ht="24" customHeight="1">
      <c r="B43" s="55"/>
      <c r="C43" s="79" t="s">
        <v>445</v>
      </c>
      <c r="D43" s="612">
        <v>6400</v>
      </c>
      <c r="E43" s="612">
        <v>8109</v>
      </c>
      <c r="F43" s="612">
        <v>16436</v>
      </c>
      <c r="G43" s="612">
        <v>-4541</v>
      </c>
      <c r="H43" s="612">
        <v>-28951</v>
      </c>
      <c r="I43" s="612">
        <v>1331</v>
      </c>
      <c r="J43" s="612">
        <v>103</v>
      </c>
      <c r="K43" s="613">
        <v>11229</v>
      </c>
      <c r="L43" s="327">
        <v>1144</v>
      </c>
      <c r="M43" s="232">
        <v>-3500</v>
      </c>
    </row>
    <row r="44" spans="2:13" s="35" customFormat="1" ht="25.5" customHeight="1">
      <c r="B44" s="250" t="s">
        <v>446</v>
      </c>
      <c r="C44" s="34"/>
      <c r="D44" s="105">
        <v>73030</v>
      </c>
      <c r="E44" s="105">
        <v>241109</v>
      </c>
      <c r="F44" s="105">
        <v>99155</v>
      </c>
      <c r="G44" s="105">
        <v>42706</v>
      </c>
      <c r="H44" s="105">
        <v>-68723</v>
      </c>
      <c r="I44" s="105">
        <v>-17198</v>
      </c>
      <c r="J44" s="105">
        <v>28439</v>
      </c>
      <c r="K44" s="616">
        <v>-19903</v>
      </c>
      <c r="L44" s="328">
        <v>-42287</v>
      </c>
      <c r="M44" s="233">
        <v>-13580</v>
      </c>
    </row>
    <row r="45" spans="2:13" ht="11.25" customHeight="1">
      <c r="B45" s="54"/>
      <c r="C45" s="36"/>
      <c r="D45" s="109"/>
      <c r="E45" s="109"/>
      <c r="F45" s="109"/>
      <c r="G45" s="109"/>
      <c r="H45" s="109"/>
      <c r="I45" s="109"/>
      <c r="J45" s="109"/>
      <c r="K45" s="100"/>
      <c r="L45" s="333"/>
      <c r="M45" s="236"/>
    </row>
    <row r="46" spans="2:13" s="38" customFormat="1" ht="25.5" customHeight="1">
      <c r="B46" s="56" t="s">
        <v>447</v>
      </c>
      <c r="C46" s="37"/>
      <c r="D46" s="649">
        <v>160190</v>
      </c>
      <c r="E46" s="649">
        <v>221335</v>
      </c>
      <c r="F46" s="649">
        <v>142310</v>
      </c>
      <c r="G46" s="649">
        <v>49746</v>
      </c>
      <c r="H46" s="649">
        <v>-33316</v>
      </c>
      <c r="I46" s="649">
        <v>86531</v>
      </c>
      <c r="J46" s="649">
        <v>135661</v>
      </c>
      <c r="K46" s="650">
        <v>47960</v>
      </c>
      <c r="L46" s="340">
        <v>49313</v>
      </c>
      <c r="M46" s="270">
        <v>37944</v>
      </c>
    </row>
    <row r="47" spans="2:13" ht="9" customHeight="1">
      <c r="B47" s="54"/>
      <c r="C47" s="36"/>
      <c r="D47" s="109"/>
      <c r="E47" s="109"/>
      <c r="F47" s="109"/>
      <c r="G47" s="109"/>
      <c r="H47" s="109"/>
      <c r="I47" s="109"/>
      <c r="J47" s="109"/>
      <c r="K47" s="100"/>
      <c r="L47" s="333"/>
      <c r="M47" s="236"/>
    </row>
    <row r="48" spans="2:13" ht="27" customHeight="1">
      <c r="B48" s="76" t="s">
        <v>448</v>
      </c>
      <c r="C48" s="12"/>
      <c r="D48" s="109"/>
      <c r="E48" s="109"/>
      <c r="F48" s="109"/>
      <c r="G48" s="109"/>
      <c r="H48" s="109"/>
      <c r="I48" s="109"/>
      <c r="J48" s="109"/>
      <c r="K48" s="100"/>
      <c r="L48" s="333"/>
      <c r="M48" s="236"/>
    </row>
    <row r="49" spans="2:13" s="30" customFormat="1" ht="24" customHeight="1">
      <c r="B49" s="54"/>
      <c r="C49" s="77" t="s">
        <v>449</v>
      </c>
      <c r="D49" s="608">
        <v>-189312</v>
      </c>
      <c r="E49" s="608">
        <v>85255</v>
      </c>
      <c r="F49" s="608">
        <v>-233618</v>
      </c>
      <c r="G49" s="608">
        <v>-201386</v>
      </c>
      <c r="H49" s="608">
        <v>-54258</v>
      </c>
      <c r="I49" s="608">
        <v>-57272</v>
      </c>
      <c r="J49" s="608">
        <v>-41620</v>
      </c>
      <c r="K49" s="609">
        <v>-49686</v>
      </c>
      <c r="L49" s="325">
        <v>3433</v>
      </c>
      <c r="M49" s="230">
        <v>-9419</v>
      </c>
    </row>
    <row r="50" spans="2:13" s="30" customFormat="1" ht="24" customHeight="1">
      <c r="B50" s="54"/>
      <c r="C50" s="78" t="s">
        <v>450</v>
      </c>
      <c r="D50" s="104">
        <v>119600</v>
      </c>
      <c r="E50" s="104">
        <v>-2000</v>
      </c>
      <c r="F50" s="104">
        <v>-110000</v>
      </c>
      <c r="G50" s="104">
        <v>-19200</v>
      </c>
      <c r="H50" s="104">
        <v>15000</v>
      </c>
      <c r="I50" s="104">
        <v>10000</v>
      </c>
      <c r="J50" s="104">
        <v>-25000</v>
      </c>
      <c r="K50" s="611">
        <v>-8000</v>
      </c>
      <c r="L50" s="326" t="s">
        <v>259</v>
      </c>
      <c r="M50" s="642" t="s">
        <v>259</v>
      </c>
    </row>
    <row r="51" spans="2:13" s="30" customFormat="1" ht="24" customHeight="1">
      <c r="B51" s="54"/>
      <c r="C51" s="78" t="s">
        <v>451</v>
      </c>
      <c r="D51" s="104">
        <v>176441</v>
      </c>
      <c r="E51" s="104">
        <v>203706</v>
      </c>
      <c r="F51" s="104">
        <v>487025</v>
      </c>
      <c r="G51" s="104">
        <v>274898</v>
      </c>
      <c r="H51" s="104">
        <v>211648</v>
      </c>
      <c r="I51" s="104">
        <v>308571</v>
      </c>
      <c r="J51" s="104">
        <v>244907</v>
      </c>
      <c r="K51" s="611">
        <v>167047</v>
      </c>
      <c r="L51" s="326">
        <v>128061</v>
      </c>
      <c r="M51" s="231">
        <v>236109</v>
      </c>
    </row>
    <row r="52" spans="2:13" s="30" customFormat="1" ht="24" customHeight="1">
      <c r="B52" s="54"/>
      <c r="C52" s="78" t="s">
        <v>452</v>
      </c>
      <c r="D52" s="104">
        <v>-409663</v>
      </c>
      <c r="E52" s="104">
        <v>-487734</v>
      </c>
      <c r="F52" s="104">
        <v>-262600</v>
      </c>
      <c r="G52" s="104">
        <v>-266922</v>
      </c>
      <c r="H52" s="104">
        <v>-154977</v>
      </c>
      <c r="I52" s="104">
        <v>-234144</v>
      </c>
      <c r="J52" s="104">
        <v>-240962</v>
      </c>
      <c r="K52" s="611">
        <v>-155603</v>
      </c>
      <c r="L52" s="326">
        <v>-133646</v>
      </c>
      <c r="M52" s="231">
        <v>-247581</v>
      </c>
    </row>
    <row r="53" spans="2:13" s="30" customFormat="1" ht="24" customHeight="1">
      <c r="B53" s="54"/>
      <c r="C53" s="78" t="s">
        <v>453</v>
      </c>
      <c r="D53" s="104">
        <v>47225</v>
      </c>
      <c r="E53" s="104">
        <v>9998</v>
      </c>
      <c r="F53" s="104">
        <v>154872</v>
      </c>
      <c r="G53" s="104">
        <v>374626</v>
      </c>
      <c r="H53" s="104">
        <v>45905</v>
      </c>
      <c r="I53" s="104">
        <v>55686</v>
      </c>
      <c r="J53" s="104" t="s">
        <v>25</v>
      </c>
      <c r="K53" s="640">
        <v>19900</v>
      </c>
      <c r="L53" s="641">
        <v>39800</v>
      </c>
      <c r="M53" s="642">
        <v>9953</v>
      </c>
    </row>
    <row r="54" spans="2:13" s="30" customFormat="1" ht="24" customHeight="1">
      <c r="B54" s="54"/>
      <c r="C54" s="78" t="s">
        <v>454</v>
      </c>
      <c r="D54" s="104">
        <v>-85794</v>
      </c>
      <c r="E54" s="104">
        <v>-40088</v>
      </c>
      <c r="F54" s="104">
        <v>-46030</v>
      </c>
      <c r="G54" s="104">
        <v>-12668</v>
      </c>
      <c r="H54" s="104">
        <v>-999</v>
      </c>
      <c r="I54" s="104">
        <v>-75212</v>
      </c>
      <c r="J54" s="104">
        <v>-33489</v>
      </c>
      <c r="K54" s="611">
        <v>-41047</v>
      </c>
      <c r="L54" s="326">
        <v>-67719</v>
      </c>
      <c r="M54" s="231">
        <v>-35000</v>
      </c>
    </row>
    <row r="55" spans="2:13" s="30" customFormat="1" ht="24" customHeight="1">
      <c r="B55" s="54"/>
      <c r="C55" s="78" t="s">
        <v>455</v>
      </c>
      <c r="D55" s="104">
        <v>272223</v>
      </c>
      <c r="E55" s="104">
        <v>19389</v>
      </c>
      <c r="F55" s="104" t="s">
        <v>259</v>
      </c>
      <c r="G55" s="104" t="s">
        <v>259</v>
      </c>
      <c r="H55" s="104" t="s">
        <v>259</v>
      </c>
      <c r="I55" s="104" t="s">
        <v>259</v>
      </c>
      <c r="J55" s="104" t="s">
        <v>25</v>
      </c>
      <c r="K55" s="611" t="s">
        <v>25</v>
      </c>
      <c r="L55" s="326" t="s">
        <v>259</v>
      </c>
      <c r="M55" s="642" t="s">
        <v>259</v>
      </c>
    </row>
    <row r="56" spans="2:13" s="30" customFormat="1" ht="24" customHeight="1">
      <c r="B56" s="54"/>
      <c r="C56" s="80" t="s">
        <v>456</v>
      </c>
      <c r="D56" s="104" t="s">
        <v>259</v>
      </c>
      <c r="E56" s="104" t="s">
        <v>259</v>
      </c>
      <c r="F56" s="104">
        <v>-44000</v>
      </c>
      <c r="G56" s="104">
        <v>-240920</v>
      </c>
      <c r="H56" s="104">
        <v>-102000</v>
      </c>
      <c r="I56" s="104" t="s">
        <v>259</v>
      </c>
      <c r="J56" s="104" t="s">
        <v>25</v>
      </c>
      <c r="K56" s="611" t="s">
        <v>25</v>
      </c>
      <c r="L56" s="326" t="s">
        <v>259</v>
      </c>
      <c r="M56" s="642" t="s">
        <v>259</v>
      </c>
    </row>
    <row r="57" spans="2:13" s="30" customFormat="1" ht="24" customHeight="1">
      <c r="B57" s="54"/>
      <c r="C57" s="80" t="s">
        <v>457</v>
      </c>
      <c r="D57" s="104">
        <v>510</v>
      </c>
      <c r="E57" s="104">
        <v>155</v>
      </c>
      <c r="F57" s="104">
        <v>56</v>
      </c>
      <c r="G57" s="104">
        <v>474</v>
      </c>
      <c r="H57" s="104">
        <v>922</v>
      </c>
      <c r="I57" s="104">
        <v>522</v>
      </c>
      <c r="J57" s="104">
        <v>13</v>
      </c>
      <c r="K57" s="611">
        <v>463</v>
      </c>
      <c r="L57" s="326">
        <v>66</v>
      </c>
      <c r="M57" s="231">
        <v>68</v>
      </c>
    </row>
    <row r="58" spans="2:13" s="30" customFormat="1" ht="24" customHeight="1">
      <c r="B58" s="54"/>
      <c r="C58" s="80" t="s">
        <v>458</v>
      </c>
      <c r="D58" s="104">
        <v>-46</v>
      </c>
      <c r="E58" s="104">
        <v>-32</v>
      </c>
      <c r="F58" s="104">
        <v>-26</v>
      </c>
      <c r="G58" s="104">
        <v>-11</v>
      </c>
      <c r="H58" s="104">
        <v>-18</v>
      </c>
      <c r="I58" s="104">
        <v>-20</v>
      </c>
      <c r="J58" s="104">
        <v>-1</v>
      </c>
      <c r="K58" s="611">
        <v>-1</v>
      </c>
      <c r="L58" s="326">
        <v>-9</v>
      </c>
      <c r="M58" s="231">
        <v>-0.1</v>
      </c>
    </row>
    <row r="59" spans="2:13" s="30" customFormat="1" ht="24" customHeight="1">
      <c r="B59" s="54"/>
      <c r="C59" s="78" t="s">
        <v>459</v>
      </c>
      <c r="D59" s="104" t="s">
        <v>259</v>
      </c>
      <c r="E59" s="104" t="s">
        <v>259</v>
      </c>
      <c r="F59" s="104" t="s">
        <v>259</v>
      </c>
      <c r="G59" s="104" t="s">
        <v>259</v>
      </c>
      <c r="H59" s="104">
        <v>-12322</v>
      </c>
      <c r="I59" s="104">
        <v>-11125</v>
      </c>
      <c r="J59" s="104">
        <v>-4339</v>
      </c>
      <c r="K59" s="611">
        <v>-1876</v>
      </c>
      <c r="L59" s="326">
        <v>-3753</v>
      </c>
      <c r="M59" s="231">
        <v>-3753</v>
      </c>
    </row>
    <row r="60" spans="2:13" s="30" customFormat="1" ht="24" customHeight="1">
      <c r="B60" s="54"/>
      <c r="C60" s="249" t="s">
        <v>460</v>
      </c>
      <c r="D60" s="104">
        <v>-359</v>
      </c>
      <c r="E60" s="104">
        <v>-913</v>
      </c>
      <c r="F60" s="104">
        <v>-805</v>
      </c>
      <c r="G60" s="633">
        <v>-1621</v>
      </c>
      <c r="H60" s="633">
        <v>-1817</v>
      </c>
      <c r="I60" s="633">
        <v>-2513</v>
      </c>
      <c r="J60" s="633">
        <v>-1374</v>
      </c>
      <c r="K60" s="648">
        <v>-1924</v>
      </c>
      <c r="L60" s="339">
        <v>-1416</v>
      </c>
      <c r="M60" s="238">
        <v>-1382</v>
      </c>
    </row>
    <row r="61" spans="2:13" ht="24" customHeight="1">
      <c r="B61" s="55"/>
      <c r="C61" s="79" t="s">
        <v>445</v>
      </c>
      <c r="D61" s="104">
        <v>572</v>
      </c>
      <c r="E61" s="104" t="s">
        <v>259</v>
      </c>
      <c r="F61" s="612">
        <v>-678</v>
      </c>
      <c r="G61" s="612">
        <v>-2744</v>
      </c>
      <c r="H61" s="612">
        <v>-806</v>
      </c>
      <c r="I61" s="612">
        <v>-450</v>
      </c>
      <c r="J61" s="612">
        <v>-730</v>
      </c>
      <c r="K61" s="613">
        <v>-1325</v>
      </c>
      <c r="L61" s="327">
        <v>-1193</v>
      </c>
      <c r="M61" s="232">
        <v>-1732</v>
      </c>
    </row>
    <row r="62" spans="2:13" s="35" customFormat="1" ht="26.25" customHeight="1">
      <c r="B62" s="250" t="s">
        <v>461</v>
      </c>
      <c r="C62" s="34"/>
      <c r="D62" s="105">
        <v>-68602</v>
      </c>
      <c r="E62" s="105">
        <v>-212264</v>
      </c>
      <c r="F62" s="105">
        <v>-55805</v>
      </c>
      <c r="G62" s="105">
        <v>-95476</v>
      </c>
      <c r="H62" s="105">
        <v>-53723</v>
      </c>
      <c r="I62" s="105">
        <v>-5958</v>
      </c>
      <c r="J62" s="105">
        <v>-102597</v>
      </c>
      <c r="K62" s="616">
        <v>-72054</v>
      </c>
      <c r="L62" s="328">
        <v>-36376</v>
      </c>
      <c r="M62" s="233">
        <v>-52737</v>
      </c>
    </row>
    <row r="63" spans="2:13" ht="26.25" customHeight="1">
      <c r="B63" s="81" t="s">
        <v>462</v>
      </c>
      <c r="C63" s="62"/>
      <c r="D63" s="109">
        <v>-5630</v>
      </c>
      <c r="E63" s="109">
        <v>-882</v>
      </c>
      <c r="F63" s="109">
        <v>11921</v>
      </c>
      <c r="G63" s="109">
        <v>3419</v>
      </c>
      <c r="H63" s="109">
        <v>-4289</v>
      </c>
      <c r="I63" s="109">
        <v>-40332</v>
      </c>
      <c r="J63" s="109">
        <v>6825</v>
      </c>
      <c r="K63" s="100">
        <v>-14470</v>
      </c>
      <c r="L63" s="333">
        <v>-923</v>
      </c>
      <c r="M63" s="236">
        <v>11890</v>
      </c>
    </row>
    <row r="64" spans="2:13" ht="26.25" customHeight="1">
      <c r="B64" s="81" t="s">
        <v>463</v>
      </c>
      <c r="C64" s="62"/>
      <c r="D64" s="112">
        <v>85958</v>
      </c>
      <c r="E64" s="112">
        <v>8188</v>
      </c>
      <c r="F64" s="112">
        <v>98426</v>
      </c>
      <c r="G64" s="112">
        <v>-42310</v>
      </c>
      <c r="H64" s="112">
        <v>-91328</v>
      </c>
      <c r="I64" s="112">
        <v>40241</v>
      </c>
      <c r="J64" s="112">
        <v>39890</v>
      </c>
      <c r="K64" s="651">
        <v>-38564</v>
      </c>
      <c r="L64" s="652">
        <v>12012</v>
      </c>
      <c r="M64" s="271">
        <v>-2902</v>
      </c>
    </row>
    <row r="65" spans="2:13" ht="26.25" customHeight="1">
      <c r="B65" s="81" t="s">
        <v>464</v>
      </c>
      <c r="C65" s="62"/>
      <c r="D65" s="112">
        <v>310441</v>
      </c>
      <c r="E65" s="112">
        <v>401240</v>
      </c>
      <c r="F65" s="112">
        <v>409266</v>
      </c>
      <c r="G65" s="112">
        <v>506254</v>
      </c>
      <c r="H65" s="112">
        <v>464273</v>
      </c>
      <c r="I65" s="112">
        <v>373883</v>
      </c>
      <c r="J65" s="112">
        <v>414419</v>
      </c>
      <c r="K65" s="651">
        <v>454262</v>
      </c>
      <c r="L65" s="652">
        <v>415261</v>
      </c>
      <c r="M65" s="271">
        <v>427274</v>
      </c>
    </row>
    <row r="66" spans="2:13" ht="43.5" customHeight="1" thickBot="1">
      <c r="B66" s="1614" t="s">
        <v>465</v>
      </c>
      <c r="C66" s="1615"/>
      <c r="D66" s="113">
        <v>4840</v>
      </c>
      <c r="E66" s="113">
        <v>-162</v>
      </c>
      <c r="F66" s="113">
        <v>-1438</v>
      </c>
      <c r="G66" s="113">
        <v>329</v>
      </c>
      <c r="H66" s="113">
        <v>939</v>
      </c>
      <c r="I66" s="113">
        <v>294</v>
      </c>
      <c r="J66" s="113">
        <v>-48</v>
      </c>
      <c r="K66" s="653">
        <v>-436</v>
      </c>
      <c r="L66" s="654" t="s">
        <v>259</v>
      </c>
      <c r="M66" s="349" t="s">
        <v>259</v>
      </c>
    </row>
    <row r="67" spans="2:13" ht="26.25" customHeight="1" thickTop="1">
      <c r="B67" s="82" t="s">
        <v>466</v>
      </c>
      <c r="C67" s="61"/>
      <c r="D67" s="114">
        <v>401240</v>
      </c>
      <c r="E67" s="114">
        <v>409266</v>
      </c>
      <c r="F67" s="114">
        <v>506254</v>
      </c>
      <c r="G67" s="114">
        <v>464273</v>
      </c>
      <c r="H67" s="114">
        <v>373883</v>
      </c>
      <c r="I67" s="114">
        <v>414419</v>
      </c>
      <c r="J67" s="114">
        <v>454262</v>
      </c>
      <c r="K67" s="655">
        <v>415261</v>
      </c>
      <c r="L67" s="656">
        <v>427274</v>
      </c>
      <c r="M67" s="272">
        <v>424371</v>
      </c>
    </row>
    <row r="68" spans="2:13" ht="60" customHeight="1">
      <c r="B68" s="1607" t="s">
        <v>636</v>
      </c>
      <c r="C68" s="1607"/>
      <c r="D68" s="1607"/>
      <c r="E68" s="1607"/>
      <c r="F68" s="1607"/>
      <c r="G68" s="1607"/>
      <c r="H68" s="1607"/>
      <c r="I68" s="1607"/>
      <c r="J68" s="1607"/>
      <c r="K68" s="1607"/>
      <c r="L68" s="1607"/>
      <c r="M68" s="1607"/>
    </row>
    <row r="69" spans="2:13" ht="24.75" customHeight="1"/>
    <row r="70" spans="2:13" ht="8.25" customHeight="1"/>
    <row r="71" spans="2:13" ht="10.5" customHeight="1"/>
    <row r="72" spans="2:13" ht="10.5" customHeight="1"/>
    <row r="73" spans="2:13" ht="10.5" customHeight="1"/>
  </sheetData>
  <mergeCells count="13">
    <mergeCell ref="F3:F4"/>
    <mergeCell ref="G3:G4"/>
    <mergeCell ref="H3:H4"/>
    <mergeCell ref="B68:M68"/>
    <mergeCell ref="I3:I4"/>
    <mergeCell ref="J3:J4"/>
    <mergeCell ref="K3:K4"/>
    <mergeCell ref="L3:L4"/>
    <mergeCell ref="M3:M4"/>
    <mergeCell ref="B66:C66"/>
    <mergeCell ref="B3:C4"/>
    <mergeCell ref="D3:D4"/>
    <mergeCell ref="E3:E4"/>
  </mergeCells>
  <phoneticPr fontId="2"/>
  <printOptions horizontalCentered="1"/>
  <pageMargins left="0.45" right="0.56000000000000005" top="0.79" bottom="0.44" header="0.27559055118110237" footer="0.35433070866141736"/>
  <pageSetup paperSize="8" scale="46" fitToWidth="0" fitToHeight="0" orientation="landscape"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8"/>
  <sheetViews>
    <sheetView showGridLines="0" view="pageBreakPreview" zoomScale="60" zoomScaleNormal="70" workbookViewId="0">
      <pane xSplit="3" ySplit="4" topLeftCell="D5" activePane="bottomRight" state="frozen"/>
      <selection pane="topRight" activeCell="D1" sqref="D1"/>
      <selection pane="bottomLeft" activeCell="A5" sqref="A5"/>
      <selection pane="bottomRight" activeCell="A27" sqref="A27"/>
    </sheetView>
  </sheetViews>
  <sheetFormatPr defaultColWidth="9" defaultRowHeight="18"/>
  <cols>
    <col min="1" max="1" width="3.625" style="29" customWidth="1"/>
    <col min="2" max="2" width="2.625" style="30" customWidth="1"/>
    <col min="3" max="3" width="90.625" style="29" customWidth="1"/>
    <col min="4" max="5" width="16.625" style="39" customWidth="1"/>
    <col min="6" max="9" width="16.625" style="29" customWidth="1"/>
    <col min="10" max="15" width="16.875" style="29" customWidth="1"/>
    <col min="16" max="16" width="16.875" style="1016" customWidth="1"/>
    <col min="17" max="17" width="16.875" style="29" customWidth="1"/>
    <col min="18" max="18" width="4.875" style="1016" customWidth="1"/>
    <col min="19" max="19" width="13.875" style="1016" customWidth="1"/>
    <col min="20" max="22" width="9" style="1016"/>
    <col min="23" max="23" width="19.125" style="1016" customWidth="1"/>
    <col min="24" max="16384" width="9" style="29"/>
  </cols>
  <sheetData>
    <row r="1" spans="1:23" ht="22.5" customHeight="1">
      <c r="A1" s="40" t="s">
        <v>467</v>
      </c>
      <c r="B1" s="40"/>
      <c r="D1" s="100"/>
      <c r="F1" s="100"/>
      <c r="G1" s="100"/>
      <c r="H1" s="100"/>
      <c r="I1" s="100"/>
      <c r="J1" s="100"/>
      <c r="K1" s="100"/>
      <c r="N1" s="833"/>
      <c r="O1" s="833"/>
      <c r="P1" s="1500"/>
      <c r="Q1" s="833" t="s">
        <v>60</v>
      </c>
      <c r="R1" s="1135"/>
    </row>
    <row r="2" spans="1:23" ht="7.5" customHeight="1">
      <c r="B2" s="31"/>
    </row>
    <row r="3" spans="1:23" s="32" customFormat="1" ht="15.75" customHeight="1">
      <c r="B3" s="1616"/>
      <c r="C3" s="1617"/>
      <c r="D3" s="1610" t="s">
        <v>33</v>
      </c>
      <c r="E3" s="1624" t="s">
        <v>85</v>
      </c>
      <c r="F3" s="1625" t="s">
        <v>475</v>
      </c>
      <c r="G3" s="1625" t="s">
        <v>500</v>
      </c>
      <c r="H3" s="1625" t="s">
        <v>511</v>
      </c>
      <c r="I3" s="1625" t="s">
        <v>531</v>
      </c>
      <c r="J3" s="1625" t="s">
        <v>537</v>
      </c>
      <c r="K3" s="1624" t="s">
        <v>544</v>
      </c>
      <c r="L3" s="1624" t="s">
        <v>600</v>
      </c>
      <c r="M3" s="1624" t="s">
        <v>605</v>
      </c>
      <c r="N3" s="1624" t="s">
        <v>640</v>
      </c>
      <c r="O3" s="1624" t="s">
        <v>678</v>
      </c>
      <c r="P3" s="1624" t="s">
        <v>690</v>
      </c>
      <c r="Q3" s="1627" t="s">
        <v>694</v>
      </c>
      <c r="R3" s="1136"/>
      <c r="S3" s="1017"/>
      <c r="T3" s="1017"/>
      <c r="U3" s="1017"/>
      <c r="V3" s="1017"/>
      <c r="W3" s="1017"/>
    </row>
    <row r="4" spans="1:23" s="32" customFormat="1" ht="21.75" customHeight="1">
      <c r="B4" s="1618"/>
      <c r="C4" s="1619"/>
      <c r="D4" s="1611"/>
      <c r="E4" s="1606"/>
      <c r="F4" s="1611"/>
      <c r="G4" s="1611"/>
      <c r="H4" s="1611"/>
      <c r="I4" s="1611"/>
      <c r="J4" s="1611"/>
      <c r="K4" s="1606"/>
      <c r="L4" s="1606"/>
      <c r="M4" s="1606"/>
      <c r="N4" s="1606"/>
      <c r="O4" s="1606"/>
      <c r="P4" s="1606"/>
      <c r="Q4" s="1628"/>
      <c r="R4" s="1137"/>
      <c r="S4" s="1017"/>
      <c r="T4" s="1017"/>
      <c r="U4" s="1017"/>
      <c r="V4" s="1017"/>
      <c r="W4" s="1017"/>
    </row>
    <row r="5" spans="1:23" ht="25.5" customHeight="1">
      <c r="B5" s="76" t="s">
        <v>150</v>
      </c>
      <c r="C5" s="33"/>
      <c r="D5" s="337"/>
      <c r="E5" s="638"/>
      <c r="F5" s="337"/>
      <c r="G5" s="337"/>
      <c r="H5" s="337"/>
      <c r="I5" s="337"/>
      <c r="J5" s="337"/>
      <c r="K5" s="638"/>
      <c r="L5" s="859"/>
      <c r="M5" s="860"/>
      <c r="N5" s="1218"/>
      <c r="O5" s="1218"/>
      <c r="P5" s="1218"/>
      <c r="Q5" s="1217"/>
      <c r="R5" s="1138"/>
    </row>
    <row r="6" spans="1:23" s="30" customFormat="1" ht="24" customHeight="1">
      <c r="B6" s="54"/>
      <c r="C6" s="77" t="s">
        <v>151</v>
      </c>
      <c r="D6" s="325">
        <v>1722</v>
      </c>
      <c r="E6" s="608">
        <v>16993</v>
      </c>
      <c r="F6" s="325">
        <v>32083</v>
      </c>
      <c r="G6" s="325">
        <v>37650</v>
      </c>
      <c r="H6" s="325">
        <v>36486</v>
      </c>
      <c r="I6" s="325">
        <v>44075</v>
      </c>
      <c r="J6" s="325">
        <v>61694</v>
      </c>
      <c r="K6" s="608">
        <v>75219</v>
      </c>
      <c r="L6" s="325">
        <v>64573</v>
      </c>
      <c r="M6" s="861">
        <v>29417</v>
      </c>
      <c r="N6" s="608">
        <v>85471</v>
      </c>
      <c r="O6" s="608">
        <v>115824</v>
      </c>
      <c r="P6" s="608">
        <v>103060</v>
      </c>
      <c r="Q6" s="1524">
        <v>23890</v>
      </c>
      <c r="R6" s="1139"/>
      <c r="S6" s="1016"/>
      <c r="T6" s="1016"/>
      <c r="U6" s="1016"/>
      <c r="V6" s="1016"/>
      <c r="W6" s="1016"/>
    </row>
    <row r="7" spans="1:23" s="30" customFormat="1" ht="24" customHeight="1">
      <c r="B7" s="54"/>
      <c r="C7" s="78" t="s">
        <v>62</v>
      </c>
      <c r="D7" s="326">
        <v>29529</v>
      </c>
      <c r="E7" s="104">
        <v>31047</v>
      </c>
      <c r="F7" s="326">
        <v>36100</v>
      </c>
      <c r="G7" s="326">
        <v>31683</v>
      </c>
      <c r="H7" s="326">
        <v>30059</v>
      </c>
      <c r="I7" s="326">
        <v>23442</v>
      </c>
      <c r="J7" s="326">
        <v>23067</v>
      </c>
      <c r="K7" s="104">
        <v>21297</v>
      </c>
      <c r="L7" s="326">
        <v>33106</v>
      </c>
      <c r="M7" s="862">
        <v>31850</v>
      </c>
      <c r="N7" s="104">
        <v>34279</v>
      </c>
      <c r="O7" s="104">
        <v>39907</v>
      </c>
      <c r="P7" s="104">
        <v>42034</v>
      </c>
      <c r="Q7" s="1525">
        <v>11328</v>
      </c>
      <c r="R7" s="1139"/>
      <c r="S7" s="1016"/>
      <c r="T7" s="1016"/>
      <c r="U7" s="1016"/>
      <c r="V7" s="1016"/>
      <c r="W7" s="1016"/>
    </row>
    <row r="8" spans="1:23" s="30" customFormat="1" ht="24" customHeight="1">
      <c r="B8" s="54"/>
      <c r="C8" s="80" t="s">
        <v>207</v>
      </c>
      <c r="D8" s="326">
        <v>3190</v>
      </c>
      <c r="E8" s="104">
        <v>11549</v>
      </c>
      <c r="F8" s="326">
        <v>19461</v>
      </c>
      <c r="G8" s="326">
        <v>17446</v>
      </c>
      <c r="H8" s="326">
        <v>24051</v>
      </c>
      <c r="I8" s="326">
        <v>4618</v>
      </c>
      <c r="J8" s="326">
        <v>4402</v>
      </c>
      <c r="K8" s="104">
        <v>509</v>
      </c>
      <c r="L8" s="326">
        <v>2833</v>
      </c>
      <c r="M8" s="862">
        <v>5470</v>
      </c>
      <c r="N8" s="1219">
        <v>2637</v>
      </c>
      <c r="O8" s="1219">
        <v>14338</v>
      </c>
      <c r="P8" s="1219">
        <v>4983</v>
      </c>
      <c r="Q8" s="1526"/>
      <c r="R8" s="1140"/>
      <c r="S8" s="1016"/>
      <c r="T8" s="1016"/>
      <c r="U8" s="1016"/>
      <c r="V8" s="1016"/>
      <c r="W8" s="1016"/>
    </row>
    <row r="9" spans="1:23" s="30" customFormat="1" ht="24" customHeight="1">
      <c r="B9" s="54"/>
      <c r="C9" s="80" t="s">
        <v>153</v>
      </c>
      <c r="D9" s="326">
        <v>15311</v>
      </c>
      <c r="E9" s="104">
        <v>13225</v>
      </c>
      <c r="F9" s="326">
        <v>10641</v>
      </c>
      <c r="G9" s="326">
        <v>9579</v>
      </c>
      <c r="H9" s="326">
        <v>8136</v>
      </c>
      <c r="I9" s="326">
        <v>6337</v>
      </c>
      <c r="J9" s="326">
        <v>4552</v>
      </c>
      <c r="K9" s="104">
        <v>2895</v>
      </c>
      <c r="L9" s="326">
        <v>4162</v>
      </c>
      <c r="M9" s="862">
        <v>3268</v>
      </c>
      <c r="N9" s="104">
        <v>-2106</v>
      </c>
      <c r="O9" s="104">
        <v>-188</v>
      </c>
      <c r="P9" s="104">
        <v>5848</v>
      </c>
      <c r="Q9" s="1525">
        <v>701</v>
      </c>
      <c r="R9" s="1139"/>
      <c r="S9" s="1016"/>
      <c r="T9" s="1016"/>
      <c r="U9" s="1016"/>
      <c r="V9" s="1016"/>
      <c r="W9" s="1016"/>
    </row>
    <row r="10" spans="1:23" s="30" customFormat="1" ht="24" customHeight="1">
      <c r="B10" s="54"/>
      <c r="C10" s="80" t="s">
        <v>154</v>
      </c>
      <c r="D10" s="326">
        <v>-16296</v>
      </c>
      <c r="E10" s="104">
        <v>-15784</v>
      </c>
      <c r="F10" s="326">
        <v>-30979</v>
      </c>
      <c r="G10" s="326">
        <v>-28613</v>
      </c>
      <c r="H10" s="326">
        <v>-23163</v>
      </c>
      <c r="I10" s="326">
        <v>-12673</v>
      </c>
      <c r="J10" s="326">
        <v>-25057</v>
      </c>
      <c r="K10" s="104">
        <v>-27779</v>
      </c>
      <c r="L10" s="326">
        <v>-24908</v>
      </c>
      <c r="M10" s="862">
        <v>-14786</v>
      </c>
      <c r="N10" s="104">
        <v>-37968</v>
      </c>
      <c r="O10" s="104">
        <v>-27282</v>
      </c>
      <c r="P10" s="104">
        <v>-43615</v>
      </c>
      <c r="Q10" s="1525">
        <v>-8622</v>
      </c>
      <c r="R10" s="1139"/>
      <c r="S10" s="1016"/>
      <c r="T10" s="1016"/>
      <c r="U10" s="1016"/>
      <c r="V10" s="1016"/>
      <c r="W10" s="1016"/>
    </row>
    <row r="11" spans="1:23" s="30" customFormat="1" ht="24" customHeight="1">
      <c r="B11" s="54"/>
      <c r="C11" s="78" t="s">
        <v>155</v>
      </c>
      <c r="D11" s="326">
        <v>-1839</v>
      </c>
      <c r="E11" s="104">
        <v>-2209</v>
      </c>
      <c r="F11" s="326">
        <v>-6132</v>
      </c>
      <c r="G11" s="326">
        <v>-1058</v>
      </c>
      <c r="H11" s="326">
        <v>-1498</v>
      </c>
      <c r="I11" s="326">
        <v>-4797</v>
      </c>
      <c r="J11" s="326">
        <v>324</v>
      </c>
      <c r="K11" s="104">
        <v>-1764</v>
      </c>
      <c r="L11" s="326">
        <v>-10274</v>
      </c>
      <c r="M11" s="862">
        <v>-2860</v>
      </c>
      <c r="N11" s="104">
        <v>-6702</v>
      </c>
      <c r="O11" s="104">
        <v>-2197</v>
      </c>
      <c r="P11" s="104">
        <v>-2077</v>
      </c>
      <c r="Q11" s="1525">
        <v>21</v>
      </c>
      <c r="R11" s="1139"/>
      <c r="S11" s="1016"/>
      <c r="T11" s="1016"/>
      <c r="U11" s="1016"/>
      <c r="V11" s="1016"/>
      <c r="W11" s="1016"/>
    </row>
    <row r="12" spans="1:23" s="30" customFormat="1" ht="24" customHeight="1">
      <c r="B12" s="54"/>
      <c r="C12" s="78" t="s">
        <v>156</v>
      </c>
      <c r="D12" s="326">
        <v>56735</v>
      </c>
      <c r="E12" s="104">
        <v>11058</v>
      </c>
      <c r="F12" s="326">
        <v>11949</v>
      </c>
      <c r="G12" s="326">
        <v>14933</v>
      </c>
      <c r="H12" s="326">
        <v>7782</v>
      </c>
      <c r="I12" s="326">
        <v>13879</v>
      </c>
      <c r="J12" s="326">
        <v>18648</v>
      </c>
      <c r="K12" s="104">
        <v>19662</v>
      </c>
      <c r="L12" s="326">
        <v>10954</v>
      </c>
      <c r="M12" s="862">
        <v>8002</v>
      </c>
      <c r="N12" s="104">
        <v>31824</v>
      </c>
      <c r="O12" s="104">
        <v>39211</v>
      </c>
      <c r="P12" s="104">
        <v>22437</v>
      </c>
      <c r="Q12" s="1525">
        <v>7931</v>
      </c>
      <c r="R12" s="1139"/>
      <c r="S12" s="1016"/>
      <c r="T12" s="1016"/>
      <c r="U12" s="1016"/>
      <c r="V12" s="1016"/>
      <c r="W12" s="1016"/>
    </row>
    <row r="13" spans="1:23" s="30" customFormat="1" ht="24" customHeight="1">
      <c r="B13" s="54"/>
      <c r="C13" s="78" t="s">
        <v>157</v>
      </c>
      <c r="D13" s="326">
        <v>-8089</v>
      </c>
      <c r="E13" s="104">
        <v>40625</v>
      </c>
      <c r="F13" s="326">
        <v>4226</v>
      </c>
      <c r="G13" s="326">
        <v>-18583</v>
      </c>
      <c r="H13" s="326">
        <v>55835</v>
      </c>
      <c r="I13" s="326">
        <v>-60463</v>
      </c>
      <c r="J13" s="326">
        <v>7980</v>
      </c>
      <c r="K13" s="104">
        <v>77093</v>
      </c>
      <c r="L13" s="326">
        <v>66718</v>
      </c>
      <c r="M13" s="862">
        <v>1162</v>
      </c>
      <c r="N13" s="104">
        <v>-96092</v>
      </c>
      <c r="O13" s="104">
        <v>22129</v>
      </c>
      <c r="P13" s="104">
        <v>-57489</v>
      </c>
      <c r="Q13" s="1525">
        <v>-68571</v>
      </c>
      <c r="R13" s="1139"/>
      <c r="S13" s="1016"/>
      <c r="T13" s="1016"/>
      <c r="U13" s="1016"/>
      <c r="V13" s="1016"/>
      <c r="W13" s="1016"/>
    </row>
    <row r="14" spans="1:23" s="30" customFormat="1" ht="24" customHeight="1">
      <c r="B14" s="54"/>
      <c r="C14" s="80" t="s">
        <v>158</v>
      </c>
      <c r="D14" s="326">
        <v>-16765</v>
      </c>
      <c r="E14" s="104">
        <v>-709</v>
      </c>
      <c r="F14" s="326">
        <v>-6151</v>
      </c>
      <c r="G14" s="326">
        <v>31396</v>
      </c>
      <c r="H14" s="326">
        <v>28270</v>
      </c>
      <c r="I14" s="326">
        <v>-31853</v>
      </c>
      <c r="J14" s="326">
        <v>-118303</v>
      </c>
      <c r="K14" s="104">
        <v>-39968</v>
      </c>
      <c r="L14" s="326">
        <v>901</v>
      </c>
      <c r="M14" s="862">
        <v>29878</v>
      </c>
      <c r="N14" s="104">
        <v>-26026</v>
      </c>
      <c r="O14" s="104">
        <v>-41710</v>
      </c>
      <c r="P14" s="104">
        <v>48044</v>
      </c>
      <c r="Q14" s="1525">
        <v>-4567</v>
      </c>
      <c r="R14" s="1139"/>
      <c r="S14" s="1016"/>
      <c r="T14" s="1016"/>
      <c r="U14" s="1016"/>
      <c r="V14" s="1016"/>
      <c r="W14" s="1016"/>
    </row>
    <row r="15" spans="1:23" s="30" customFormat="1" ht="24" customHeight="1">
      <c r="B15" s="54"/>
      <c r="C15" s="80" t="s">
        <v>159</v>
      </c>
      <c r="D15" s="326">
        <v>35373</v>
      </c>
      <c r="E15" s="104">
        <v>-30116</v>
      </c>
      <c r="F15" s="326">
        <v>-10640</v>
      </c>
      <c r="G15" s="326">
        <v>-27908</v>
      </c>
      <c r="H15" s="326">
        <v>-43767</v>
      </c>
      <c r="I15" s="326">
        <v>40158</v>
      </c>
      <c r="J15" s="326">
        <v>166218</v>
      </c>
      <c r="K15" s="104">
        <v>-74708</v>
      </c>
      <c r="L15" s="326">
        <v>-94951</v>
      </c>
      <c r="M15" s="862">
        <v>-14948</v>
      </c>
      <c r="N15" s="104">
        <v>52031</v>
      </c>
      <c r="O15" s="104">
        <v>26246</v>
      </c>
      <c r="P15" s="104">
        <v>36020</v>
      </c>
      <c r="Q15" s="1525">
        <v>35625</v>
      </c>
      <c r="R15" s="1139"/>
      <c r="S15" s="1016"/>
      <c r="T15" s="1016"/>
      <c r="U15" s="1016"/>
      <c r="V15" s="1016"/>
      <c r="W15" s="1016"/>
    </row>
    <row r="16" spans="1:23" s="30" customFormat="1" ht="24" customHeight="1">
      <c r="B16" s="54"/>
      <c r="C16" s="795" t="s">
        <v>613</v>
      </c>
      <c r="D16" s="326" t="s">
        <v>580</v>
      </c>
      <c r="E16" s="104" t="s">
        <v>25</v>
      </c>
      <c r="F16" s="326" t="s">
        <v>25</v>
      </c>
      <c r="G16" s="326" t="s">
        <v>25</v>
      </c>
      <c r="H16" s="326" t="s">
        <v>25</v>
      </c>
      <c r="I16" s="326" t="s">
        <v>25</v>
      </c>
      <c r="J16" s="326" t="s">
        <v>25</v>
      </c>
      <c r="K16" s="104">
        <v>54962</v>
      </c>
      <c r="L16" s="326">
        <v>-12389</v>
      </c>
      <c r="M16" s="862">
        <v>8696</v>
      </c>
      <c r="N16" s="104">
        <v>6950</v>
      </c>
      <c r="O16" s="104">
        <v>21684</v>
      </c>
      <c r="P16" s="104">
        <v>-22434</v>
      </c>
      <c r="Q16" s="1525">
        <v>-10811</v>
      </c>
      <c r="R16" s="1139"/>
      <c r="S16" s="1016"/>
      <c r="T16" s="1016"/>
      <c r="U16" s="1016"/>
      <c r="V16" s="1016"/>
      <c r="W16" s="1016"/>
    </row>
    <row r="17" spans="2:23" s="30" customFormat="1" ht="24" customHeight="1">
      <c r="B17" s="54"/>
      <c r="C17" s="795" t="s">
        <v>160</v>
      </c>
      <c r="D17" s="326">
        <v>455</v>
      </c>
      <c r="E17" s="104">
        <v>985</v>
      </c>
      <c r="F17" s="326">
        <v>390</v>
      </c>
      <c r="G17" s="326">
        <v>674</v>
      </c>
      <c r="H17" s="326">
        <v>320</v>
      </c>
      <c r="I17" s="326">
        <v>-1409</v>
      </c>
      <c r="J17" s="326">
        <v>430</v>
      </c>
      <c r="K17" s="104">
        <v>-179</v>
      </c>
      <c r="L17" s="326">
        <v>-628</v>
      </c>
      <c r="M17" s="862">
        <v>-17</v>
      </c>
      <c r="N17" s="104">
        <v>-495</v>
      </c>
      <c r="O17" s="104">
        <v>-515</v>
      </c>
      <c r="P17" s="104">
        <v>7</v>
      </c>
      <c r="Q17" s="1525">
        <v>-519</v>
      </c>
      <c r="R17" s="1139"/>
      <c r="S17" s="1016"/>
      <c r="T17" s="1016"/>
      <c r="U17" s="1016"/>
      <c r="V17" s="1016"/>
      <c r="W17" s="1016"/>
    </row>
    <row r="18" spans="2:23" ht="24" customHeight="1">
      <c r="B18" s="55"/>
      <c r="C18" s="79" t="s">
        <v>152</v>
      </c>
      <c r="D18" s="327">
        <v>11224</v>
      </c>
      <c r="E18" s="612">
        <v>-1839</v>
      </c>
      <c r="F18" s="327">
        <v>-1451</v>
      </c>
      <c r="G18" s="327">
        <v>-19792</v>
      </c>
      <c r="H18" s="327">
        <v>-15528</v>
      </c>
      <c r="I18" s="327">
        <v>-7611</v>
      </c>
      <c r="J18" s="327">
        <v>-36381</v>
      </c>
      <c r="K18" s="612">
        <v>-543</v>
      </c>
      <c r="L18" s="327">
        <v>-2241</v>
      </c>
      <c r="M18" s="863">
        <v>-122</v>
      </c>
      <c r="N18" s="612">
        <v>14486</v>
      </c>
      <c r="O18" s="612">
        <v>-20343</v>
      </c>
      <c r="P18" s="612">
        <v>-9378</v>
      </c>
      <c r="Q18" s="1527">
        <v>675</v>
      </c>
      <c r="R18" s="1139"/>
    </row>
    <row r="19" spans="2:23" ht="24" customHeight="1">
      <c r="B19" s="55"/>
      <c r="C19" s="248" t="s">
        <v>64</v>
      </c>
      <c r="D19" s="338">
        <v>110550</v>
      </c>
      <c r="E19" s="645">
        <v>74825</v>
      </c>
      <c r="F19" s="338">
        <v>59498</v>
      </c>
      <c r="G19" s="338">
        <v>47408</v>
      </c>
      <c r="H19" s="338">
        <v>106986</v>
      </c>
      <c r="I19" s="338">
        <v>13702</v>
      </c>
      <c r="J19" s="338">
        <v>107578</v>
      </c>
      <c r="K19" s="645">
        <v>106696</v>
      </c>
      <c r="L19" s="652">
        <v>37857</v>
      </c>
      <c r="M19" s="864">
        <v>85013</v>
      </c>
      <c r="N19" s="645">
        <v>58288</v>
      </c>
      <c r="O19" s="645">
        <v>187105</v>
      </c>
      <c r="P19" s="645">
        <v>127440</v>
      </c>
      <c r="Q19" s="1528">
        <v>-12916</v>
      </c>
      <c r="R19" s="1139"/>
    </row>
    <row r="20" spans="2:23" ht="24" customHeight="1">
      <c r="B20" s="54"/>
      <c r="C20" s="17" t="s">
        <v>161</v>
      </c>
      <c r="D20" s="333">
        <v>5583</v>
      </c>
      <c r="E20" s="109">
        <v>5082</v>
      </c>
      <c r="F20" s="333">
        <v>5225</v>
      </c>
      <c r="G20" s="333">
        <v>4709</v>
      </c>
      <c r="H20" s="333">
        <v>3785</v>
      </c>
      <c r="I20" s="333">
        <v>3496</v>
      </c>
      <c r="J20" s="333">
        <v>4248</v>
      </c>
      <c r="K20" s="109">
        <v>5163</v>
      </c>
      <c r="L20" s="325">
        <v>4362</v>
      </c>
      <c r="M20" s="865">
        <v>3365</v>
      </c>
      <c r="N20" s="109">
        <v>12142</v>
      </c>
      <c r="O20" s="109">
        <v>13142</v>
      </c>
      <c r="P20" s="109">
        <v>11053</v>
      </c>
      <c r="Q20" s="1529">
        <v>2581</v>
      </c>
      <c r="R20" s="1139"/>
    </row>
    <row r="21" spans="2:23" ht="24" customHeight="1">
      <c r="B21" s="54"/>
      <c r="C21" s="78" t="s">
        <v>164</v>
      </c>
      <c r="D21" s="326">
        <v>12457</v>
      </c>
      <c r="E21" s="104">
        <v>13777</v>
      </c>
      <c r="F21" s="326">
        <v>16424</v>
      </c>
      <c r="G21" s="326">
        <v>18439</v>
      </c>
      <c r="H21" s="326">
        <v>20326</v>
      </c>
      <c r="I21" s="326">
        <v>12818</v>
      </c>
      <c r="J21" s="326">
        <v>17735</v>
      </c>
      <c r="K21" s="104">
        <v>23951</v>
      </c>
      <c r="L21" s="326">
        <v>26194</v>
      </c>
      <c r="M21" s="862">
        <v>18198</v>
      </c>
      <c r="N21" s="104">
        <v>17799</v>
      </c>
      <c r="O21" s="104">
        <v>37965</v>
      </c>
      <c r="P21" s="104">
        <v>40759</v>
      </c>
      <c r="Q21" s="1525">
        <v>18019</v>
      </c>
      <c r="R21" s="1139"/>
    </row>
    <row r="22" spans="2:23" ht="24" customHeight="1">
      <c r="B22" s="54"/>
      <c r="C22" s="78" t="s">
        <v>162</v>
      </c>
      <c r="D22" s="104">
        <v>-24217</v>
      </c>
      <c r="E22" s="104">
        <v>-21840</v>
      </c>
      <c r="F22" s="326">
        <v>-20308</v>
      </c>
      <c r="G22" s="326">
        <v>-19261</v>
      </c>
      <c r="H22" s="326">
        <v>-16746</v>
      </c>
      <c r="I22" s="326">
        <v>-14872</v>
      </c>
      <c r="J22" s="326">
        <v>-14814</v>
      </c>
      <c r="K22" s="104">
        <v>-15138</v>
      </c>
      <c r="L22" s="326">
        <v>-14370</v>
      </c>
      <c r="M22" s="862">
        <v>-12199</v>
      </c>
      <c r="N22" s="104">
        <v>-11961</v>
      </c>
      <c r="O22" s="104">
        <v>-18495</v>
      </c>
      <c r="P22" s="104">
        <v>-26092</v>
      </c>
      <c r="Q22" s="1525">
        <v>-6564</v>
      </c>
      <c r="R22" s="1139"/>
    </row>
    <row r="23" spans="2:23" ht="24" customHeight="1">
      <c r="B23" s="55"/>
      <c r="C23" s="248" t="s">
        <v>163</v>
      </c>
      <c r="D23" s="338">
        <v>-15650</v>
      </c>
      <c r="E23" s="645">
        <v>-16722</v>
      </c>
      <c r="F23" s="338">
        <v>-13842</v>
      </c>
      <c r="G23" s="338">
        <v>-12186</v>
      </c>
      <c r="H23" s="338">
        <v>-14412</v>
      </c>
      <c r="I23" s="338">
        <v>-14287</v>
      </c>
      <c r="J23" s="326">
        <v>-15935</v>
      </c>
      <c r="K23" s="104">
        <v>-24197</v>
      </c>
      <c r="L23" s="326">
        <v>-13533</v>
      </c>
      <c r="M23" s="862">
        <v>-9405</v>
      </c>
      <c r="N23" s="104">
        <v>-11184</v>
      </c>
      <c r="O23" s="104">
        <v>-48078</v>
      </c>
      <c r="P23" s="104">
        <v>-40973</v>
      </c>
      <c r="Q23" s="1525">
        <v>-8305</v>
      </c>
      <c r="R23" s="1139"/>
      <c r="S23" s="1018"/>
      <c r="T23" s="1018"/>
      <c r="U23" s="1018"/>
      <c r="V23" s="1018"/>
      <c r="W23" s="1018"/>
    </row>
    <row r="24" spans="2:23" s="35" customFormat="1" ht="25.5" customHeight="1">
      <c r="B24" s="56" t="s">
        <v>165</v>
      </c>
      <c r="C24" s="34"/>
      <c r="D24" s="328">
        <v>88723</v>
      </c>
      <c r="E24" s="105">
        <v>55124</v>
      </c>
      <c r="F24" s="328">
        <v>46997</v>
      </c>
      <c r="G24" s="328">
        <v>39109</v>
      </c>
      <c r="H24" s="328">
        <v>99939</v>
      </c>
      <c r="I24" s="328">
        <v>857</v>
      </c>
      <c r="J24" s="328">
        <v>98812</v>
      </c>
      <c r="K24" s="105">
        <v>96476</v>
      </c>
      <c r="L24" s="328">
        <v>40510</v>
      </c>
      <c r="M24" s="866">
        <v>84972</v>
      </c>
      <c r="N24" s="105">
        <v>65084</v>
      </c>
      <c r="O24" s="105">
        <v>171639</v>
      </c>
      <c r="P24" s="105">
        <v>112187</v>
      </c>
      <c r="Q24" s="1530">
        <v>-7186</v>
      </c>
      <c r="R24" s="1141"/>
      <c r="S24" s="1020"/>
      <c r="T24" s="1020"/>
      <c r="U24" s="1020"/>
      <c r="V24" s="1020"/>
      <c r="W24" s="1020"/>
    </row>
    <row r="25" spans="2:23" ht="36" customHeight="1">
      <c r="B25" s="76" t="s">
        <v>166</v>
      </c>
      <c r="C25" s="33"/>
      <c r="D25" s="333"/>
      <c r="E25" s="109"/>
      <c r="F25" s="333"/>
      <c r="G25" s="333"/>
      <c r="H25" s="333"/>
      <c r="I25" s="333"/>
      <c r="J25" s="654"/>
      <c r="K25" s="113"/>
      <c r="L25" s="654"/>
      <c r="M25" s="875"/>
      <c r="N25" s="113"/>
      <c r="O25" s="113"/>
      <c r="P25" s="113"/>
      <c r="Q25" s="1531"/>
      <c r="R25" s="1139"/>
      <c r="S25" s="1114"/>
      <c r="T25" s="1114"/>
      <c r="U25" s="1114"/>
      <c r="V25" s="1114"/>
      <c r="W25" s="1114"/>
    </row>
    <row r="26" spans="2:23" s="30" customFormat="1" ht="24" customHeight="1">
      <c r="B26" s="54"/>
      <c r="C26" s="77" t="s">
        <v>167</v>
      </c>
      <c r="D26" s="325">
        <v>-34101</v>
      </c>
      <c r="E26" s="608">
        <v>-29473</v>
      </c>
      <c r="F26" s="325">
        <v>-23579</v>
      </c>
      <c r="G26" s="325">
        <v>-31258</v>
      </c>
      <c r="H26" s="325">
        <v>-31943</v>
      </c>
      <c r="I26" s="325">
        <v>-31830</v>
      </c>
      <c r="J26" s="325">
        <v>-29590</v>
      </c>
      <c r="K26" s="608">
        <v>-30832</v>
      </c>
      <c r="L26" s="325">
        <v>-24665</v>
      </c>
      <c r="M26" s="867">
        <v>-23889</v>
      </c>
      <c r="N26" s="1220">
        <v>-18370</v>
      </c>
      <c r="O26" s="1220">
        <v>-25684</v>
      </c>
      <c r="P26" s="1220">
        <v>-27093</v>
      </c>
      <c r="Q26" s="1532">
        <v>-9799</v>
      </c>
      <c r="R26" s="1142"/>
      <c r="S26" s="1022"/>
      <c r="T26" s="1022"/>
      <c r="U26" s="1022"/>
      <c r="V26" s="1022"/>
      <c r="W26" s="1022"/>
    </row>
    <row r="27" spans="2:23" s="30" customFormat="1" ht="24" customHeight="1">
      <c r="B27" s="54"/>
      <c r="C27" s="78" t="s">
        <v>172</v>
      </c>
      <c r="D27" s="326">
        <v>12655</v>
      </c>
      <c r="E27" s="104">
        <v>14384</v>
      </c>
      <c r="F27" s="326">
        <v>13578</v>
      </c>
      <c r="G27" s="326">
        <v>767</v>
      </c>
      <c r="H27" s="326">
        <v>11846</v>
      </c>
      <c r="I27" s="326">
        <v>8340</v>
      </c>
      <c r="J27" s="326">
        <v>590</v>
      </c>
      <c r="K27" s="104">
        <v>5963</v>
      </c>
      <c r="L27" s="326">
        <v>9009</v>
      </c>
      <c r="M27" s="862">
        <v>12084</v>
      </c>
      <c r="N27" s="104">
        <v>10287</v>
      </c>
      <c r="O27" s="104">
        <v>6785</v>
      </c>
      <c r="P27" s="104">
        <v>4327</v>
      </c>
      <c r="Q27" s="1525">
        <v>300</v>
      </c>
      <c r="R27" s="1139"/>
      <c r="S27" s="1022"/>
      <c r="T27" s="1022"/>
      <c r="U27" s="1022"/>
      <c r="V27" s="1022"/>
      <c r="W27" s="1022"/>
    </row>
    <row r="28" spans="2:23" s="30" customFormat="1" ht="24" customHeight="1">
      <c r="B28" s="54"/>
      <c r="C28" s="78" t="s">
        <v>168</v>
      </c>
      <c r="D28" s="326">
        <v>-6978</v>
      </c>
      <c r="E28" s="104">
        <v>-8310</v>
      </c>
      <c r="F28" s="326">
        <v>-4522</v>
      </c>
      <c r="G28" s="326">
        <v>-3566</v>
      </c>
      <c r="H28" s="326">
        <v>-3061</v>
      </c>
      <c r="I28" s="326">
        <v>-2219</v>
      </c>
      <c r="J28" s="326">
        <v>-2310</v>
      </c>
      <c r="K28" s="104">
        <v>-7113</v>
      </c>
      <c r="L28" s="326">
        <v>-6903</v>
      </c>
      <c r="M28" s="862">
        <v>-6774</v>
      </c>
      <c r="N28" s="104">
        <v>-8700</v>
      </c>
      <c r="O28" s="104">
        <v>-12579</v>
      </c>
      <c r="P28" s="104">
        <v>-4122</v>
      </c>
      <c r="Q28" s="1525">
        <v>-2841</v>
      </c>
      <c r="R28" s="1139"/>
      <c r="S28" s="1022"/>
      <c r="T28" s="1022"/>
      <c r="U28" s="1022"/>
      <c r="V28" s="1022"/>
      <c r="W28" s="1022"/>
    </row>
    <row r="29" spans="2:23" s="30" customFormat="1" ht="24" customHeight="1">
      <c r="B29" s="54"/>
      <c r="C29" s="78" t="s">
        <v>169</v>
      </c>
      <c r="D29" s="326">
        <v>2646</v>
      </c>
      <c r="E29" s="104">
        <v>3400</v>
      </c>
      <c r="F29" s="326">
        <v>-1706</v>
      </c>
      <c r="G29" s="326">
        <v>2470</v>
      </c>
      <c r="H29" s="326">
        <v>1083</v>
      </c>
      <c r="I29" s="326">
        <v>-4408</v>
      </c>
      <c r="J29" s="326">
        <v>2115</v>
      </c>
      <c r="K29" s="104">
        <v>5899</v>
      </c>
      <c r="L29" s="326">
        <v>-391</v>
      </c>
      <c r="M29" s="862">
        <v>278</v>
      </c>
      <c r="N29" s="104">
        <v>1430</v>
      </c>
      <c r="O29" s="104">
        <v>146</v>
      </c>
      <c r="P29" s="104">
        <v>1071</v>
      </c>
      <c r="Q29" s="1525">
        <v>-38</v>
      </c>
      <c r="R29" s="1139"/>
      <c r="S29" s="1022"/>
      <c r="T29" s="1022"/>
      <c r="U29" s="1022"/>
      <c r="V29" s="1022"/>
      <c r="W29" s="1022"/>
    </row>
    <row r="30" spans="2:23" s="30" customFormat="1" ht="24" customHeight="1">
      <c r="B30" s="54"/>
      <c r="C30" s="78" t="s">
        <v>170</v>
      </c>
      <c r="D30" s="326">
        <v>-13492</v>
      </c>
      <c r="E30" s="104">
        <v>-11704</v>
      </c>
      <c r="F30" s="326">
        <v>-3423</v>
      </c>
      <c r="G30" s="326">
        <v>-4174</v>
      </c>
      <c r="H30" s="326">
        <v>-4157</v>
      </c>
      <c r="I30" s="326">
        <v>-3867</v>
      </c>
      <c r="J30" s="326">
        <v>-32312</v>
      </c>
      <c r="K30" s="104">
        <v>-7802</v>
      </c>
      <c r="L30" s="326">
        <v>-251</v>
      </c>
      <c r="M30" s="862">
        <v>-4</v>
      </c>
      <c r="N30" s="104">
        <v>-10360</v>
      </c>
      <c r="O30" s="104">
        <v>-688</v>
      </c>
      <c r="P30" s="104">
        <v>-9812</v>
      </c>
      <c r="Q30" s="1525">
        <v>-4730</v>
      </c>
      <c r="R30" s="1139"/>
      <c r="S30" s="1022"/>
      <c r="T30" s="1022"/>
      <c r="U30" s="1022"/>
      <c r="V30" s="1022"/>
      <c r="W30" s="1022"/>
    </row>
    <row r="31" spans="2:23" s="30" customFormat="1" ht="24" customHeight="1">
      <c r="B31" s="54"/>
      <c r="C31" s="78" t="s">
        <v>37</v>
      </c>
      <c r="D31" s="326">
        <v>969</v>
      </c>
      <c r="E31" s="104">
        <v>2399</v>
      </c>
      <c r="F31" s="326">
        <v>5202</v>
      </c>
      <c r="G31" s="326">
        <v>1165</v>
      </c>
      <c r="H31" s="326">
        <v>1919</v>
      </c>
      <c r="I31" s="326">
        <v>1232</v>
      </c>
      <c r="J31" s="326">
        <v>10826</v>
      </c>
      <c r="K31" s="104">
        <v>7740</v>
      </c>
      <c r="L31" s="326">
        <v>1943</v>
      </c>
      <c r="M31" s="862">
        <v>1162</v>
      </c>
      <c r="N31" s="104">
        <v>6219</v>
      </c>
      <c r="O31" s="104">
        <v>1635</v>
      </c>
      <c r="P31" s="104">
        <v>5239</v>
      </c>
      <c r="Q31" s="1525">
        <v>2504</v>
      </c>
      <c r="R31" s="1139"/>
      <c r="S31" s="1022"/>
      <c r="T31" s="1022"/>
      <c r="U31" s="1022"/>
      <c r="V31" s="1022"/>
      <c r="W31" s="1022"/>
    </row>
    <row r="32" spans="2:23" s="30" customFormat="1" ht="24" customHeight="1">
      <c r="B32" s="54"/>
      <c r="C32" s="78" t="s">
        <v>171</v>
      </c>
      <c r="D32" s="326">
        <v>-2340</v>
      </c>
      <c r="E32" s="104">
        <v>-5624</v>
      </c>
      <c r="F32" s="326">
        <v>-7024</v>
      </c>
      <c r="G32" s="326">
        <v>-5222</v>
      </c>
      <c r="H32" s="326">
        <v>-9100</v>
      </c>
      <c r="I32" s="326">
        <v>-5408</v>
      </c>
      <c r="J32" s="326">
        <v>-20227</v>
      </c>
      <c r="K32" s="104">
        <v>-3753</v>
      </c>
      <c r="L32" s="326">
        <v>-4809</v>
      </c>
      <c r="M32" s="862">
        <v>-4349</v>
      </c>
      <c r="N32" s="104">
        <v>-35749</v>
      </c>
      <c r="O32" s="104">
        <v>-1991</v>
      </c>
      <c r="P32" s="104">
        <v>-37632</v>
      </c>
      <c r="Q32" s="1525">
        <v>-1040</v>
      </c>
      <c r="R32" s="1139"/>
      <c r="S32" s="1022"/>
      <c r="T32" s="1022"/>
      <c r="U32" s="1022"/>
      <c r="V32" s="1022"/>
      <c r="W32" s="1022"/>
    </row>
    <row r="33" spans="2:23" s="30" customFormat="1" ht="24" customHeight="1">
      <c r="B33" s="54"/>
      <c r="C33" s="78" t="s">
        <v>173</v>
      </c>
      <c r="D33" s="326">
        <v>-707</v>
      </c>
      <c r="E33" s="104">
        <v>1530</v>
      </c>
      <c r="F33" s="326">
        <v>232</v>
      </c>
      <c r="G33" s="326">
        <v>10</v>
      </c>
      <c r="H33" s="326">
        <v>-467</v>
      </c>
      <c r="I33" s="326">
        <v>-51</v>
      </c>
      <c r="J33" s="326">
        <v>5411</v>
      </c>
      <c r="K33" s="104">
        <v>1468</v>
      </c>
      <c r="L33" s="326">
        <v>3251</v>
      </c>
      <c r="M33" s="862">
        <v>5990</v>
      </c>
      <c r="N33" s="1219">
        <v>7485</v>
      </c>
      <c r="O33" s="1219">
        <v>12207</v>
      </c>
      <c r="P33" s="1219">
        <v>26088</v>
      </c>
      <c r="Q33" s="1526">
        <v>-1944</v>
      </c>
      <c r="R33" s="1140"/>
      <c r="S33" s="1022"/>
      <c r="T33" s="1022"/>
      <c r="U33" s="1022"/>
      <c r="V33" s="1022"/>
      <c r="W33" s="1022"/>
    </row>
    <row r="34" spans="2:23" s="30" customFormat="1" ht="24" customHeight="1">
      <c r="B34" s="54"/>
      <c r="C34" s="78" t="s">
        <v>174</v>
      </c>
      <c r="D34" s="326">
        <v>-4144</v>
      </c>
      <c r="E34" s="104">
        <v>-2646</v>
      </c>
      <c r="F34" s="326">
        <v>-23658</v>
      </c>
      <c r="G34" s="326">
        <v>-8455</v>
      </c>
      <c r="H34" s="326">
        <v>-6315</v>
      </c>
      <c r="I34" s="326">
        <v>-16263</v>
      </c>
      <c r="J34" s="326">
        <v>-26260</v>
      </c>
      <c r="K34" s="104">
        <v>-32721</v>
      </c>
      <c r="L34" s="326">
        <v>-20998</v>
      </c>
      <c r="M34" s="862">
        <v>-31364</v>
      </c>
      <c r="N34" s="104">
        <v>-58097</v>
      </c>
      <c r="O34" s="104">
        <v>-47139</v>
      </c>
      <c r="P34" s="104">
        <v>-62681</v>
      </c>
      <c r="Q34" s="1525">
        <v>-6647</v>
      </c>
      <c r="R34" s="1139"/>
      <c r="S34" s="1022"/>
      <c r="T34" s="1022"/>
      <c r="U34" s="1022"/>
      <c r="V34" s="1022"/>
      <c r="W34" s="1022"/>
    </row>
    <row r="35" spans="2:23" s="30" customFormat="1" ht="34.35" customHeight="1">
      <c r="B35" s="54"/>
      <c r="C35" s="78" t="s">
        <v>175</v>
      </c>
      <c r="D35" s="326">
        <v>10311</v>
      </c>
      <c r="E35" s="104">
        <v>17831</v>
      </c>
      <c r="F35" s="326">
        <v>7910</v>
      </c>
      <c r="G35" s="326">
        <v>10681</v>
      </c>
      <c r="H35" s="326">
        <v>6731</v>
      </c>
      <c r="I35" s="326">
        <v>16473</v>
      </c>
      <c r="J35" s="339">
        <v>13074</v>
      </c>
      <c r="K35" s="633">
        <v>17393</v>
      </c>
      <c r="L35" s="339">
        <v>9794</v>
      </c>
      <c r="M35" s="868">
        <v>9484</v>
      </c>
      <c r="N35" s="633">
        <v>24381</v>
      </c>
      <c r="O35" s="633">
        <v>76849</v>
      </c>
      <c r="P35" s="633">
        <v>37022</v>
      </c>
      <c r="Q35" s="1533">
        <v>2428</v>
      </c>
      <c r="R35" s="1139"/>
      <c r="S35" s="1114"/>
      <c r="T35" s="1114"/>
      <c r="U35" s="1114"/>
      <c r="V35" s="1114"/>
      <c r="W35" s="1114"/>
    </row>
    <row r="36" spans="2:23" s="30" customFormat="1" ht="24" customHeight="1">
      <c r="B36" s="54"/>
      <c r="C36" s="78" t="s">
        <v>176</v>
      </c>
      <c r="D36" s="326">
        <v>-7098</v>
      </c>
      <c r="E36" s="104">
        <v>6559</v>
      </c>
      <c r="F36" s="326">
        <v>12521</v>
      </c>
      <c r="G36" s="326">
        <v>23791</v>
      </c>
      <c r="H36" s="326">
        <v>-445</v>
      </c>
      <c r="I36" s="326">
        <v>5822</v>
      </c>
      <c r="J36" s="327">
        <v>-7725</v>
      </c>
      <c r="K36" s="612">
        <v>1556</v>
      </c>
      <c r="L36" s="327">
        <v>-1646</v>
      </c>
      <c r="M36" s="863">
        <v>1704</v>
      </c>
      <c r="N36" s="612">
        <v>-57346</v>
      </c>
      <c r="O36" s="612">
        <v>19616</v>
      </c>
      <c r="P36" s="612">
        <v>80022</v>
      </c>
      <c r="Q36" s="1527">
        <v>-14452</v>
      </c>
      <c r="R36" s="1139"/>
      <c r="S36" s="1022"/>
      <c r="T36" s="1022"/>
      <c r="U36" s="1022"/>
      <c r="V36" s="1022"/>
      <c r="W36" s="1022"/>
    </row>
    <row r="37" spans="2:23" s="35" customFormat="1" ht="25.5" customHeight="1">
      <c r="B37" s="250" t="s">
        <v>177</v>
      </c>
      <c r="C37" s="34"/>
      <c r="D37" s="328">
        <v>-42280</v>
      </c>
      <c r="E37" s="105">
        <v>-11652</v>
      </c>
      <c r="F37" s="328">
        <v>-24469</v>
      </c>
      <c r="G37" s="328">
        <v>-13792</v>
      </c>
      <c r="H37" s="328">
        <v>-33910</v>
      </c>
      <c r="I37" s="328">
        <v>-32179</v>
      </c>
      <c r="J37" s="328">
        <v>-86407</v>
      </c>
      <c r="K37" s="105">
        <v>-42200</v>
      </c>
      <c r="L37" s="328">
        <v>-35669</v>
      </c>
      <c r="M37" s="869">
        <v>-35676</v>
      </c>
      <c r="N37" s="105">
        <v>-138819</v>
      </c>
      <c r="O37" s="105">
        <v>29157</v>
      </c>
      <c r="P37" s="105">
        <v>12429</v>
      </c>
      <c r="Q37" s="1530">
        <v>-36263</v>
      </c>
      <c r="R37" s="1141"/>
      <c r="S37" s="1019"/>
      <c r="T37" s="1019"/>
      <c r="U37" s="1019"/>
      <c r="V37" s="1019"/>
      <c r="W37" s="1019"/>
    </row>
    <row r="38" spans="2:23" ht="11.25" customHeight="1">
      <c r="B38" s="54"/>
      <c r="C38" s="36"/>
      <c r="D38" s="333"/>
      <c r="E38" s="109"/>
      <c r="F38" s="333"/>
      <c r="G38" s="333"/>
      <c r="H38" s="333"/>
      <c r="I38" s="333"/>
      <c r="J38" s="333"/>
      <c r="K38" s="109"/>
      <c r="L38" s="333"/>
      <c r="M38" s="865"/>
      <c r="N38" s="109"/>
      <c r="O38" s="109"/>
      <c r="P38" s="109"/>
      <c r="Q38" s="1529"/>
      <c r="R38" s="1139"/>
    </row>
    <row r="39" spans="2:23" s="38" customFormat="1" ht="25.5" customHeight="1">
      <c r="B39" s="56" t="s">
        <v>38</v>
      </c>
      <c r="C39" s="37"/>
      <c r="D39" s="340">
        <v>46443</v>
      </c>
      <c r="E39" s="649">
        <v>43472</v>
      </c>
      <c r="F39" s="340">
        <v>22528</v>
      </c>
      <c r="G39" s="340">
        <v>25317</v>
      </c>
      <c r="H39" s="340">
        <v>66029</v>
      </c>
      <c r="I39" s="340">
        <v>-31322</v>
      </c>
      <c r="J39" s="340">
        <v>12405</v>
      </c>
      <c r="K39" s="649">
        <v>54276</v>
      </c>
      <c r="L39" s="340">
        <v>4841</v>
      </c>
      <c r="M39" s="869">
        <v>49296</v>
      </c>
      <c r="N39" s="649">
        <v>-73735</v>
      </c>
      <c r="O39" s="649">
        <v>200796</v>
      </c>
      <c r="P39" s="649">
        <f>P24+P37</f>
        <v>124616</v>
      </c>
      <c r="Q39" s="1534">
        <f>Q24+Q37</f>
        <v>-43449</v>
      </c>
      <c r="R39" s="1141"/>
      <c r="S39" s="1021"/>
      <c r="T39" s="1021"/>
      <c r="U39" s="1021"/>
      <c r="V39" s="1021"/>
      <c r="W39" s="1021"/>
    </row>
    <row r="40" spans="2:23" ht="9" customHeight="1">
      <c r="B40" s="54"/>
      <c r="C40" s="36"/>
      <c r="D40" s="333"/>
      <c r="E40" s="109"/>
      <c r="F40" s="333"/>
      <c r="G40" s="333"/>
      <c r="H40" s="333"/>
      <c r="I40" s="333"/>
      <c r="J40" s="333"/>
      <c r="K40" s="109"/>
      <c r="L40" s="333"/>
      <c r="M40" s="865"/>
      <c r="N40" s="109"/>
      <c r="O40" s="109"/>
      <c r="P40" s="109"/>
      <c r="Q40" s="1529"/>
      <c r="R40" s="1139"/>
    </row>
    <row r="41" spans="2:23" ht="27" customHeight="1">
      <c r="B41" s="76" t="s">
        <v>178</v>
      </c>
      <c r="C41" s="12"/>
      <c r="D41" s="333"/>
      <c r="E41" s="109"/>
      <c r="F41" s="333"/>
      <c r="G41" s="333"/>
      <c r="H41" s="333"/>
      <c r="I41" s="333"/>
      <c r="J41" s="333"/>
      <c r="K41" s="109"/>
      <c r="L41" s="333"/>
      <c r="M41" s="865"/>
      <c r="N41" s="109"/>
      <c r="O41" s="109"/>
      <c r="P41" s="109"/>
      <c r="Q41" s="1529"/>
      <c r="R41" s="1139"/>
    </row>
    <row r="42" spans="2:23" s="30" customFormat="1" ht="24" customHeight="1">
      <c r="B42" s="54"/>
      <c r="C42" s="77" t="s">
        <v>179</v>
      </c>
      <c r="D42" s="325">
        <v>8797</v>
      </c>
      <c r="E42" s="608">
        <v>-10928</v>
      </c>
      <c r="F42" s="325">
        <v>-14714</v>
      </c>
      <c r="G42" s="325">
        <v>-29012</v>
      </c>
      <c r="H42" s="325">
        <v>-30383</v>
      </c>
      <c r="I42" s="325">
        <v>14697</v>
      </c>
      <c r="J42" s="325">
        <v>-21723</v>
      </c>
      <c r="K42" s="608">
        <v>24999</v>
      </c>
      <c r="L42" s="325">
        <v>32786</v>
      </c>
      <c r="M42" s="861">
        <v>-22969</v>
      </c>
      <c r="N42" s="608">
        <v>54245</v>
      </c>
      <c r="O42" s="608">
        <v>-64360</v>
      </c>
      <c r="P42" s="608">
        <v>-21243</v>
      </c>
      <c r="Q42" s="1524">
        <v>66564</v>
      </c>
      <c r="R42" s="1139"/>
      <c r="S42" s="1016"/>
      <c r="T42" s="1016"/>
      <c r="U42" s="1016"/>
      <c r="V42" s="1016"/>
      <c r="W42" s="1016"/>
    </row>
    <row r="43" spans="2:23" s="30" customFormat="1" ht="24" customHeight="1">
      <c r="B43" s="54"/>
      <c r="C43" s="78" t="s">
        <v>180</v>
      </c>
      <c r="D43" s="326">
        <v>127338</v>
      </c>
      <c r="E43" s="104">
        <v>236109</v>
      </c>
      <c r="F43" s="326">
        <v>170858</v>
      </c>
      <c r="G43" s="326">
        <v>163996</v>
      </c>
      <c r="H43" s="326">
        <v>122767</v>
      </c>
      <c r="I43" s="326">
        <v>160331</v>
      </c>
      <c r="J43" s="326">
        <v>128716</v>
      </c>
      <c r="K43" s="104">
        <v>82636</v>
      </c>
      <c r="L43" s="326">
        <v>384500</v>
      </c>
      <c r="M43" s="862">
        <v>172645</v>
      </c>
      <c r="N43" s="104">
        <v>270356</v>
      </c>
      <c r="O43" s="104">
        <v>166826</v>
      </c>
      <c r="P43" s="104">
        <v>291528</v>
      </c>
      <c r="Q43" s="1525">
        <v>134840</v>
      </c>
      <c r="R43" s="1139"/>
      <c r="S43" s="1016"/>
      <c r="T43" s="1016"/>
      <c r="U43" s="1016"/>
      <c r="V43" s="1016"/>
      <c r="W43" s="1016"/>
    </row>
    <row r="44" spans="2:23" s="30" customFormat="1" ht="24" customHeight="1">
      <c r="B44" s="54"/>
      <c r="C44" s="78" t="s">
        <v>181</v>
      </c>
      <c r="D44" s="326">
        <v>-134014</v>
      </c>
      <c r="E44" s="104">
        <v>-248449</v>
      </c>
      <c r="F44" s="326">
        <v>-178687</v>
      </c>
      <c r="G44" s="326">
        <v>-179780</v>
      </c>
      <c r="H44" s="326">
        <v>-173948</v>
      </c>
      <c r="I44" s="326">
        <v>-164596</v>
      </c>
      <c r="J44" s="326">
        <v>-122702</v>
      </c>
      <c r="K44" s="104">
        <v>-162353</v>
      </c>
      <c r="L44" s="326">
        <v>-383777</v>
      </c>
      <c r="M44" s="862">
        <v>-149769</v>
      </c>
      <c r="N44" s="104">
        <v>-214740</v>
      </c>
      <c r="O44" s="104">
        <v>-271685</v>
      </c>
      <c r="P44" s="104">
        <v>-332428</v>
      </c>
      <c r="Q44" s="1525">
        <v>-120622</v>
      </c>
      <c r="R44" s="1139"/>
      <c r="S44" s="1016"/>
      <c r="T44" s="1016"/>
      <c r="U44" s="1016"/>
      <c r="V44" s="1016"/>
      <c r="W44" s="1016"/>
    </row>
    <row r="45" spans="2:23" s="30" customFormat="1" ht="24" customHeight="1">
      <c r="B45" s="54"/>
      <c r="C45" s="78" t="s">
        <v>39</v>
      </c>
      <c r="D45" s="326">
        <v>39800</v>
      </c>
      <c r="E45" s="104">
        <v>9953</v>
      </c>
      <c r="F45" s="326">
        <v>29862</v>
      </c>
      <c r="G45" s="326">
        <v>29820</v>
      </c>
      <c r="H45" s="326" t="s">
        <v>513</v>
      </c>
      <c r="I45" s="326">
        <v>19891</v>
      </c>
      <c r="J45" s="326">
        <v>19881</v>
      </c>
      <c r="K45" s="104" t="s">
        <v>25</v>
      </c>
      <c r="L45" s="326">
        <v>9940</v>
      </c>
      <c r="M45" s="862">
        <v>9940</v>
      </c>
      <c r="N45" s="104">
        <v>9940</v>
      </c>
      <c r="O45" s="1523" t="s">
        <v>13</v>
      </c>
      <c r="P45" s="1219" t="s">
        <v>702</v>
      </c>
      <c r="Q45" s="1535" t="s">
        <v>702</v>
      </c>
      <c r="R45" s="1139"/>
      <c r="S45" s="1016"/>
      <c r="T45" s="1016"/>
      <c r="U45" s="1016"/>
      <c r="V45" s="1016"/>
      <c r="W45" s="1016"/>
    </row>
    <row r="46" spans="2:23" s="30" customFormat="1" ht="24" customHeight="1">
      <c r="B46" s="54"/>
      <c r="C46" s="78" t="s">
        <v>596</v>
      </c>
      <c r="D46" s="326">
        <v>-67719</v>
      </c>
      <c r="E46" s="104">
        <v>-35000</v>
      </c>
      <c r="F46" s="326">
        <v>-30000</v>
      </c>
      <c r="G46" s="326">
        <v>-20000</v>
      </c>
      <c r="H46" s="326">
        <v>-20000</v>
      </c>
      <c r="I46" s="326">
        <v>-20035</v>
      </c>
      <c r="J46" s="326">
        <v>-10061</v>
      </c>
      <c r="K46" s="104">
        <v>-42</v>
      </c>
      <c r="L46" s="326">
        <v>-10019</v>
      </c>
      <c r="M46" s="862">
        <v>-10011</v>
      </c>
      <c r="N46" s="104">
        <v>-20003</v>
      </c>
      <c r="O46" s="104">
        <v>-10000</v>
      </c>
      <c r="P46" s="104">
        <v>-10000</v>
      </c>
      <c r="Q46" s="1535">
        <v>-10000</v>
      </c>
      <c r="R46" s="1139"/>
      <c r="S46" s="1016"/>
      <c r="T46" s="1016"/>
      <c r="U46" s="1016"/>
      <c r="V46" s="1016"/>
      <c r="W46" s="1016"/>
    </row>
    <row r="47" spans="2:23" s="30" customFormat="1" ht="24" customHeight="1">
      <c r="B47" s="54"/>
      <c r="C47" s="78" t="s">
        <v>612</v>
      </c>
      <c r="D47" s="326" t="s">
        <v>25</v>
      </c>
      <c r="E47" s="104" t="s">
        <v>25</v>
      </c>
      <c r="F47" s="326" t="s">
        <v>25</v>
      </c>
      <c r="G47" s="326" t="s">
        <v>25</v>
      </c>
      <c r="H47" s="326" t="s">
        <v>25</v>
      </c>
      <c r="I47" s="326" t="s">
        <v>25</v>
      </c>
      <c r="J47" s="326" t="s">
        <v>25</v>
      </c>
      <c r="K47" s="104" t="s">
        <v>25</v>
      </c>
      <c r="L47" s="326">
        <v>-12747</v>
      </c>
      <c r="M47" s="862">
        <v>-14235</v>
      </c>
      <c r="N47" s="104">
        <v>-15085</v>
      </c>
      <c r="O47" s="104">
        <v>-16929</v>
      </c>
      <c r="P47" s="104">
        <v>-17769</v>
      </c>
      <c r="Q47" s="1525">
        <v>-4279</v>
      </c>
      <c r="R47" s="1139"/>
      <c r="S47" s="1016"/>
      <c r="T47" s="1016"/>
      <c r="U47" s="1016"/>
      <c r="V47" s="1016"/>
      <c r="W47" s="1016"/>
    </row>
    <row r="48" spans="2:23" s="30" customFormat="1" ht="24" customHeight="1">
      <c r="B48" s="54"/>
      <c r="C48" s="78" t="s">
        <v>182</v>
      </c>
      <c r="D48" s="326">
        <v>7249</v>
      </c>
      <c r="E48" s="104" t="s">
        <v>197</v>
      </c>
      <c r="F48" s="326" t="s">
        <v>477</v>
      </c>
      <c r="G48" s="326" t="s">
        <v>487</v>
      </c>
      <c r="H48" s="326">
        <v>5</v>
      </c>
      <c r="I48" s="326" t="s">
        <v>25</v>
      </c>
      <c r="J48" s="326" t="s">
        <v>25</v>
      </c>
      <c r="K48" s="104" t="s">
        <v>25</v>
      </c>
      <c r="L48" s="326" t="s">
        <v>25</v>
      </c>
      <c r="M48" s="862" t="s">
        <v>25</v>
      </c>
      <c r="N48" s="1221" t="s">
        <v>682</v>
      </c>
      <c r="O48" s="1221" t="s">
        <v>682</v>
      </c>
      <c r="P48" s="1502" t="s">
        <v>25</v>
      </c>
      <c r="Q48" s="1535" t="s">
        <v>25</v>
      </c>
      <c r="R48" s="1143"/>
      <c r="S48" s="1016"/>
      <c r="T48" s="1016"/>
      <c r="U48" s="1016"/>
      <c r="V48" s="1016"/>
      <c r="W48" s="1016"/>
    </row>
    <row r="49" spans="2:23" s="30" customFormat="1" ht="24" customHeight="1">
      <c r="B49" s="54"/>
      <c r="C49" s="80" t="s">
        <v>183</v>
      </c>
      <c r="D49" s="326">
        <v>-5756</v>
      </c>
      <c r="E49" s="104">
        <v>-468</v>
      </c>
      <c r="F49" s="680">
        <v>-0.1</v>
      </c>
      <c r="G49" s="680">
        <v>-129</v>
      </c>
      <c r="H49" s="680">
        <v>-18</v>
      </c>
      <c r="I49" s="326" t="s">
        <v>25</v>
      </c>
      <c r="J49" s="326" t="s">
        <v>25</v>
      </c>
      <c r="K49" s="104">
        <v>-1195</v>
      </c>
      <c r="L49" s="326">
        <v>-115</v>
      </c>
      <c r="M49" s="862">
        <v>-3172</v>
      </c>
      <c r="N49" s="104">
        <v>-1875</v>
      </c>
      <c r="O49" s="104">
        <v>-3</v>
      </c>
      <c r="P49" s="104">
        <v>-22020</v>
      </c>
      <c r="Q49" s="1526" t="s">
        <v>704</v>
      </c>
      <c r="R49" s="1139"/>
      <c r="S49" s="1016"/>
      <c r="T49" s="1016"/>
      <c r="U49" s="1016"/>
      <c r="V49" s="1016"/>
      <c r="W49" s="1016"/>
    </row>
    <row r="50" spans="2:23" s="30" customFormat="1" ht="24" customHeight="1">
      <c r="B50" s="54"/>
      <c r="C50" s="80" t="s">
        <v>184</v>
      </c>
      <c r="D50" s="326">
        <v>1261</v>
      </c>
      <c r="E50" s="104">
        <v>71</v>
      </c>
      <c r="F50" s="326">
        <v>104</v>
      </c>
      <c r="G50" s="326">
        <v>3209</v>
      </c>
      <c r="H50" s="326">
        <v>323</v>
      </c>
      <c r="I50" s="326">
        <v>771</v>
      </c>
      <c r="J50" s="326">
        <v>7389</v>
      </c>
      <c r="K50" s="104">
        <v>3873</v>
      </c>
      <c r="L50" s="326">
        <v>3408</v>
      </c>
      <c r="M50" s="862">
        <v>1186</v>
      </c>
      <c r="N50" s="104">
        <v>418</v>
      </c>
      <c r="O50" s="104">
        <v>1564</v>
      </c>
      <c r="P50" s="104">
        <v>991</v>
      </c>
      <c r="Q50" s="1525">
        <v>498</v>
      </c>
      <c r="R50" s="1139"/>
      <c r="S50" s="1016"/>
      <c r="T50" s="1016"/>
      <c r="U50" s="1016"/>
      <c r="V50" s="1016"/>
      <c r="W50" s="1016"/>
    </row>
    <row r="51" spans="2:23" s="30" customFormat="1" ht="24" customHeight="1">
      <c r="B51" s="54"/>
      <c r="C51" s="795" t="s">
        <v>597</v>
      </c>
      <c r="D51" s="326" t="s">
        <v>25</v>
      </c>
      <c r="E51" s="104" t="s">
        <v>25</v>
      </c>
      <c r="F51" s="326" t="s">
        <v>25</v>
      </c>
      <c r="G51" s="326" t="s">
        <v>25</v>
      </c>
      <c r="H51" s="326" t="s">
        <v>25</v>
      </c>
      <c r="I51" s="326" t="s">
        <v>25</v>
      </c>
      <c r="J51" s="326" t="s">
        <v>25</v>
      </c>
      <c r="K51" s="104" t="s">
        <v>25</v>
      </c>
      <c r="L51" s="326">
        <v>6</v>
      </c>
      <c r="M51" s="862">
        <v>8</v>
      </c>
      <c r="N51" s="104">
        <v>3</v>
      </c>
      <c r="O51" s="104">
        <v>29</v>
      </c>
      <c r="P51" s="104">
        <v>65</v>
      </c>
      <c r="Q51" s="1525">
        <v>120</v>
      </c>
      <c r="R51" s="1139"/>
      <c r="S51" s="1016"/>
      <c r="T51" s="1016"/>
      <c r="U51" s="1016"/>
      <c r="V51" s="1016"/>
      <c r="W51" s="1016"/>
    </row>
    <row r="52" spans="2:23" s="30" customFormat="1" ht="24" customHeight="1">
      <c r="B52" s="54"/>
      <c r="C52" s="80" t="s">
        <v>65</v>
      </c>
      <c r="D52" s="326">
        <v>-11</v>
      </c>
      <c r="E52" s="104">
        <v>-1</v>
      </c>
      <c r="F52" s="680">
        <v>-11</v>
      </c>
      <c r="G52" s="680">
        <v>-2</v>
      </c>
      <c r="H52" s="680">
        <v>-2</v>
      </c>
      <c r="I52" s="680">
        <v>-10</v>
      </c>
      <c r="J52" s="326">
        <v>-4</v>
      </c>
      <c r="K52" s="104">
        <v>-691</v>
      </c>
      <c r="L52" s="680">
        <v>-10059</v>
      </c>
      <c r="M52" s="862">
        <v>-5000</v>
      </c>
      <c r="N52" s="1219">
        <v>-15173</v>
      </c>
      <c r="O52" s="1219">
        <v>-139</v>
      </c>
      <c r="P52" s="1219">
        <v>-42675</v>
      </c>
      <c r="Q52" s="1526">
        <v>-3052</v>
      </c>
      <c r="R52" s="1139"/>
      <c r="S52" s="1016"/>
      <c r="T52" s="1016"/>
      <c r="U52" s="1016"/>
      <c r="V52" s="1016"/>
      <c r="W52" s="1016"/>
    </row>
    <row r="53" spans="2:23" s="30" customFormat="1" ht="24" customHeight="1">
      <c r="B53" s="54"/>
      <c r="C53" s="78" t="s">
        <v>185</v>
      </c>
      <c r="D53" s="326">
        <v>-3753</v>
      </c>
      <c r="E53" s="104">
        <v>-3753</v>
      </c>
      <c r="F53" s="326">
        <v>-4378</v>
      </c>
      <c r="G53" s="326">
        <v>-5629</v>
      </c>
      <c r="H53" s="326">
        <v>-9382</v>
      </c>
      <c r="I53" s="326">
        <v>-10008</v>
      </c>
      <c r="J53" s="326">
        <v>-11258</v>
      </c>
      <c r="K53" s="104">
        <v>-16888</v>
      </c>
      <c r="L53" s="326">
        <v>-22517</v>
      </c>
      <c r="M53" s="870">
        <v>-16381</v>
      </c>
      <c r="N53" s="104">
        <v>-16408</v>
      </c>
      <c r="O53" s="104">
        <v>-29208</v>
      </c>
      <c r="P53" s="104">
        <v>-29504</v>
      </c>
      <c r="Q53" s="1525">
        <v>-15322</v>
      </c>
      <c r="R53" s="1139"/>
      <c r="S53" s="1016"/>
      <c r="T53" s="1016"/>
      <c r="U53" s="1016"/>
      <c r="V53" s="1016"/>
      <c r="W53" s="1016"/>
    </row>
    <row r="54" spans="2:23" s="30" customFormat="1" ht="24" customHeight="1">
      <c r="B54" s="54"/>
      <c r="C54" s="249" t="s">
        <v>186</v>
      </c>
      <c r="D54" s="339">
        <v>-1801</v>
      </c>
      <c r="E54" s="633">
        <v>-1659</v>
      </c>
      <c r="F54" s="339">
        <v>-1805</v>
      </c>
      <c r="G54" s="339">
        <v>-2320</v>
      </c>
      <c r="H54" s="339">
        <v>-1763</v>
      </c>
      <c r="I54" s="339">
        <v>-2563</v>
      </c>
      <c r="J54" s="339">
        <v>-2622</v>
      </c>
      <c r="K54" s="633">
        <v>-3139</v>
      </c>
      <c r="L54" s="339">
        <v>-3662</v>
      </c>
      <c r="M54" s="862">
        <v>-2878</v>
      </c>
      <c r="N54" s="633">
        <v>-4710</v>
      </c>
      <c r="O54" s="633">
        <v>-5047</v>
      </c>
      <c r="P54" s="633">
        <v>-3127</v>
      </c>
      <c r="Q54" s="1533">
        <v>-586</v>
      </c>
      <c r="R54" s="1139"/>
      <c r="S54" s="1016"/>
      <c r="T54" s="1016"/>
      <c r="U54" s="1016"/>
      <c r="V54" s="1016"/>
      <c r="W54" s="1016"/>
    </row>
    <row r="55" spans="2:23" ht="24" customHeight="1">
      <c r="B55" s="55"/>
      <c r="C55" s="79" t="s">
        <v>176</v>
      </c>
      <c r="D55" s="327">
        <v>-922</v>
      </c>
      <c r="E55" s="612">
        <v>-2050</v>
      </c>
      <c r="F55" s="327">
        <v>-2160</v>
      </c>
      <c r="G55" s="327">
        <v>-2752</v>
      </c>
      <c r="H55" s="327">
        <v>-2292</v>
      </c>
      <c r="I55" s="327">
        <v>-2507</v>
      </c>
      <c r="J55" s="327">
        <v>-666</v>
      </c>
      <c r="K55" s="612">
        <v>-2106</v>
      </c>
      <c r="L55" s="327">
        <v>91</v>
      </c>
      <c r="M55" s="863">
        <v>15</v>
      </c>
      <c r="N55" s="612">
        <v>-66</v>
      </c>
      <c r="O55" s="612">
        <v>-1411</v>
      </c>
      <c r="P55" s="612">
        <v>-340</v>
      </c>
      <c r="Q55" s="1535" t="s">
        <v>702</v>
      </c>
      <c r="R55" s="1139"/>
    </row>
    <row r="56" spans="2:23" s="35" customFormat="1" ht="26.25" customHeight="1">
      <c r="B56" s="250" t="s">
        <v>187</v>
      </c>
      <c r="C56" s="34"/>
      <c r="D56" s="328">
        <v>-29530</v>
      </c>
      <c r="E56" s="105">
        <v>-56177</v>
      </c>
      <c r="F56" s="328">
        <v>-30931</v>
      </c>
      <c r="G56" s="328">
        <v>-42600</v>
      </c>
      <c r="H56" s="328">
        <v>-114695</v>
      </c>
      <c r="I56" s="328">
        <v>-4029</v>
      </c>
      <c r="J56" s="328">
        <v>-13052</v>
      </c>
      <c r="K56" s="105">
        <v>-74907</v>
      </c>
      <c r="L56" s="328">
        <v>-12164</v>
      </c>
      <c r="M56" s="871">
        <v>-40621</v>
      </c>
      <c r="N56" s="105">
        <v>46898</v>
      </c>
      <c r="O56" s="105">
        <v>-230367</v>
      </c>
      <c r="P56" s="105">
        <v>-186523</v>
      </c>
      <c r="Q56" s="1530">
        <v>48160</v>
      </c>
      <c r="R56" s="1141"/>
      <c r="S56" s="1019"/>
      <c r="T56" s="1019"/>
      <c r="U56" s="1019"/>
      <c r="V56" s="1019"/>
      <c r="W56" s="1019"/>
    </row>
    <row r="57" spans="2:23" ht="26.25" customHeight="1">
      <c r="B57" s="81" t="s">
        <v>40</v>
      </c>
      <c r="C57" s="62"/>
      <c r="D57" s="112">
        <v>16913</v>
      </c>
      <c r="E57" s="112">
        <v>-12706</v>
      </c>
      <c r="F57" s="652">
        <v>-8403</v>
      </c>
      <c r="G57" s="652">
        <v>-17282</v>
      </c>
      <c r="H57" s="652">
        <v>-48666</v>
      </c>
      <c r="I57" s="652">
        <v>-35350</v>
      </c>
      <c r="J57" s="652">
        <v>-648</v>
      </c>
      <c r="K57" s="112">
        <v>-20631</v>
      </c>
      <c r="L57" s="652">
        <v>-7324</v>
      </c>
      <c r="M57" s="872">
        <v>8674</v>
      </c>
      <c r="N57" s="112">
        <v>-26835</v>
      </c>
      <c r="O57" s="112">
        <v>-29570</v>
      </c>
      <c r="P57" s="112">
        <v>-61907</v>
      </c>
      <c r="Q57" s="1536">
        <v>4709</v>
      </c>
      <c r="R57" s="1139"/>
    </row>
    <row r="58" spans="2:23" ht="26.25" customHeight="1">
      <c r="B58" s="81" t="s">
        <v>188</v>
      </c>
      <c r="C58" s="62"/>
      <c r="D58" s="112">
        <v>411632</v>
      </c>
      <c r="E58" s="112">
        <v>425595</v>
      </c>
      <c r="F58" s="652">
        <v>424371</v>
      </c>
      <c r="G58" s="652">
        <v>420658</v>
      </c>
      <c r="H58" s="652">
        <v>403748</v>
      </c>
      <c r="I58" s="652">
        <v>344414</v>
      </c>
      <c r="J58" s="652">
        <v>308632</v>
      </c>
      <c r="K58" s="112">
        <v>305241</v>
      </c>
      <c r="L58" s="652">
        <v>285687</v>
      </c>
      <c r="M58" s="872">
        <v>272651</v>
      </c>
      <c r="N58" s="112">
        <v>287597</v>
      </c>
      <c r="O58" s="112">
        <v>271651</v>
      </c>
      <c r="P58" s="112">
        <v>247286</v>
      </c>
      <c r="Q58" s="1536">
        <v>196275</v>
      </c>
      <c r="R58" s="1139"/>
    </row>
    <row r="59" spans="2:23" ht="26.25" customHeight="1" thickBot="1">
      <c r="B59" s="1614" t="s">
        <v>189</v>
      </c>
      <c r="C59" s="1626"/>
      <c r="D59" s="113">
        <v>-2950</v>
      </c>
      <c r="E59" s="658">
        <v>11481</v>
      </c>
      <c r="F59" s="681">
        <v>4690</v>
      </c>
      <c r="G59" s="681">
        <v>372</v>
      </c>
      <c r="H59" s="681">
        <v>-10667</v>
      </c>
      <c r="I59" s="681">
        <v>-430</v>
      </c>
      <c r="J59" s="681">
        <v>-2742</v>
      </c>
      <c r="K59" s="658">
        <v>1076</v>
      </c>
      <c r="L59" s="681">
        <v>-5711</v>
      </c>
      <c r="M59" s="873">
        <v>6271</v>
      </c>
      <c r="N59" s="658">
        <v>10890</v>
      </c>
      <c r="O59" s="658">
        <v>5260</v>
      </c>
      <c r="P59" s="658">
        <v>10895</v>
      </c>
      <c r="Q59" s="1537">
        <v>6972</v>
      </c>
      <c r="R59" s="1139"/>
    </row>
    <row r="60" spans="2:23" ht="26.25" customHeight="1" thickTop="1" thickBot="1">
      <c r="B60" s="82" t="s">
        <v>190</v>
      </c>
      <c r="C60" s="61"/>
      <c r="D60" s="114">
        <v>425595</v>
      </c>
      <c r="E60" s="659">
        <v>424371</v>
      </c>
      <c r="F60" s="682">
        <v>420658</v>
      </c>
      <c r="G60" s="682">
        <v>403748</v>
      </c>
      <c r="H60" s="682">
        <v>344414</v>
      </c>
      <c r="I60" s="682">
        <v>308632</v>
      </c>
      <c r="J60" s="682">
        <v>305241</v>
      </c>
      <c r="K60" s="659">
        <v>285687</v>
      </c>
      <c r="L60" s="682">
        <v>272651</v>
      </c>
      <c r="M60" s="874">
        <v>287597</v>
      </c>
      <c r="N60" s="659">
        <v>271651</v>
      </c>
      <c r="O60" s="659">
        <v>247286</v>
      </c>
      <c r="P60" s="659">
        <v>196275</v>
      </c>
      <c r="Q60" s="1538">
        <v>207957</v>
      </c>
      <c r="R60" s="1141"/>
    </row>
    <row r="61" spans="2:23" ht="24.75" customHeight="1" thickTop="1">
      <c r="B61" s="1622" t="s">
        <v>625</v>
      </c>
      <c r="C61" s="1622"/>
      <c r="D61" s="1622"/>
      <c r="E61" s="1622"/>
      <c r="F61" s="1622"/>
      <c r="G61" s="1622"/>
      <c r="H61" s="1622"/>
      <c r="I61" s="1622"/>
      <c r="J61" s="1622"/>
      <c r="K61" s="1622"/>
      <c r="N61" s="981"/>
      <c r="O61" s="981"/>
      <c r="P61" s="1501"/>
      <c r="Q61" s="981"/>
    </row>
    <row r="62" spans="2:23" ht="9" customHeight="1">
      <c r="B62" s="1623"/>
      <c r="C62" s="1623"/>
      <c r="D62" s="1623"/>
      <c r="E62" s="1623"/>
      <c r="F62" s="1623"/>
      <c r="G62" s="1623"/>
      <c r="H62" s="1623"/>
      <c r="I62" s="1623"/>
      <c r="J62" s="1623"/>
      <c r="K62" s="1623"/>
    </row>
    <row r="63" spans="2:23" ht="8.25" customHeight="1">
      <c r="B63" s="1621" t="s">
        <v>607</v>
      </c>
      <c r="C63" s="1621"/>
      <c r="D63" s="1621"/>
      <c r="E63" s="1621"/>
      <c r="F63" s="1621"/>
      <c r="G63" s="1621"/>
      <c r="H63" s="1621"/>
      <c r="I63" s="1621"/>
      <c r="J63" s="1621"/>
      <c r="K63" s="1621"/>
    </row>
    <row r="64" spans="2:23" ht="10.5" customHeight="1">
      <c r="B64" s="1621"/>
      <c r="C64" s="1621"/>
      <c r="D64" s="1621"/>
      <c r="E64" s="1621"/>
      <c r="F64" s="1621"/>
      <c r="G64" s="1621"/>
      <c r="H64" s="1621"/>
      <c r="I64" s="1621"/>
      <c r="J64" s="1621"/>
      <c r="K64" s="1621"/>
    </row>
    <row r="65" spans="2:13" ht="10.5" customHeight="1">
      <c r="B65" s="1621"/>
      <c r="C65" s="1621"/>
      <c r="D65" s="1621"/>
      <c r="E65" s="1621"/>
      <c r="F65" s="1621"/>
      <c r="G65" s="1621"/>
      <c r="H65" s="1621"/>
      <c r="I65" s="1621"/>
      <c r="J65" s="1621"/>
      <c r="K65" s="1621"/>
    </row>
    <row r="66" spans="2:13" ht="10.5" customHeight="1">
      <c r="B66" s="1620" t="s">
        <v>677</v>
      </c>
      <c r="C66" s="1620"/>
      <c r="D66" s="1620"/>
      <c r="E66" s="1620"/>
      <c r="F66" s="1620"/>
      <c r="G66" s="1620"/>
      <c r="H66" s="1620"/>
      <c r="I66" s="1620"/>
      <c r="J66" s="1620"/>
      <c r="K66" s="1620"/>
      <c r="L66" s="1620"/>
      <c r="M66" s="855"/>
    </row>
    <row r="67" spans="2:13">
      <c r="B67" s="1620"/>
      <c r="C67" s="1620"/>
      <c r="D67" s="1620"/>
      <c r="E67" s="1620"/>
      <c r="F67" s="1620"/>
      <c r="G67" s="1620"/>
      <c r="H67" s="1620"/>
      <c r="I67" s="1620"/>
      <c r="J67" s="1620"/>
      <c r="K67" s="1620"/>
      <c r="L67" s="1620"/>
      <c r="M67" s="855"/>
    </row>
    <row r="68" spans="2:13">
      <c r="B68" s="1620"/>
      <c r="C68" s="1620"/>
      <c r="D68" s="1620"/>
      <c r="E68" s="1620"/>
      <c r="F68" s="1620"/>
      <c r="G68" s="1620"/>
      <c r="H68" s="1620"/>
      <c r="I68" s="1620"/>
      <c r="J68" s="1620"/>
      <c r="K68" s="1620"/>
      <c r="L68" s="1620"/>
      <c r="M68" s="855"/>
    </row>
  </sheetData>
  <mergeCells count="19">
    <mergeCell ref="P3:P4"/>
    <mergeCell ref="Q3:Q4"/>
    <mergeCell ref="M3:M4"/>
    <mergeCell ref="N3:N4"/>
    <mergeCell ref="O3:O4"/>
    <mergeCell ref="B66:L68"/>
    <mergeCell ref="B63:K65"/>
    <mergeCell ref="B61:K62"/>
    <mergeCell ref="K3:K4"/>
    <mergeCell ref="J3:J4"/>
    <mergeCell ref="I3:I4"/>
    <mergeCell ref="F3:F4"/>
    <mergeCell ref="H3:H4"/>
    <mergeCell ref="G3:G4"/>
    <mergeCell ref="L3:L4"/>
    <mergeCell ref="D3:D4"/>
    <mergeCell ref="E3:E4"/>
    <mergeCell ref="B59:C59"/>
    <mergeCell ref="B3:C4"/>
  </mergeCells>
  <phoneticPr fontId="2"/>
  <printOptions horizontalCentered="1"/>
  <pageMargins left="0.45" right="0.56000000000000005" top="0.79" bottom="0.44" header="0.27559055118110237" footer="0.35433070866141736"/>
  <pageSetup paperSize="8" scale="5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60"/>
  <sheetViews>
    <sheetView showGridLines="0" view="pageBreakPreview" zoomScale="25" zoomScaleNormal="40" zoomScaleSheetLayoutView="25" workbookViewId="0">
      <selection activeCell="D10" sqref="D10"/>
    </sheetView>
  </sheetViews>
  <sheetFormatPr defaultColWidth="9" defaultRowHeight="28.5" customHeight="1"/>
  <cols>
    <col min="1" max="1" width="3.625" style="1" customWidth="1"/>
    <col min="2" max="2" width="54.5" style="11" customWidth="1"/>
    <col min="3" max="7" width="17.625" style="102" customWidth="1"/>
    <col min="8" max="8" width="17" style="101" customWidth="1"/>
    <col min="9" max="15" width="17.625" style="101" customWidth="1"/>
    <col min="16" max="17" width="17.625" style="91" customWidth="1"/>
    <col min="18" max="22" width="17.625" style="1" customWidth="1"/>
    <col min="23" max="16384" width="9" style="1"/>
  </cols>
  <sheetData>
    <row r="1" spans="1:22" ht="48.75" customHeight="1">
      <c r="A1" s="63" t="s">
        <v>518</v>
      </c>
      <c r="B1" s="63"/>
      <c r="C1" s="171"/>
      <c r="D1" s="171"/>
      <c r="E1" s="172"/>
      <c r="F1" s="172"/>
      <c r="G1" s="172"/>
      <c r="H1" s="172"/>
      <c r="I1" s="1"/>
      <c r="J1" s="1"/>
      <c r="K1" s="1"/>
      <c r="L1" s="1"/>
      <c r="M1" s="1"/>
      <c r="N1" s="1"/>
      <c r="O1" s="1"/>
      <c r="P1" s="1"/>
      <c r="Q1" s="1"/>
    </row>
    <row r="2" spans="1:22" ht="30">
      <c r="B2" s="3"/>
      <c r="C2" s="171"/>
      <c r="D2" s="171"/>
      <c r="E2" s="172"/>
      <c r="F2" s="172"/>
      <c r="G2" s="172"/>
      <c r="H2" s="173"/>
      <c r="I2" s="1"/>
      <c r="K2" s="115"/>
      <c r="L2" s="115"/>
      <c r="M2" s="1"/>
      <c r="N2" s="1"/>
      <c r="O2" s="1"/>
      <c r="P2" s="1"/>
      <c r="Q2" s="115"/>
      <c r="V2" s="115" t="s">
        <v>508</v>
      </c>
    </row>
    <row r="3" spans="1:22" s="4" customFormat="1" ht="49.5" customHeight="1">
      <c r="B3" s="57"/>
      <c r="C3" s="1654" t="s">
        <v>0</v>
      </c>
      <c r="D3" s="1655"/>
      <c r="E3" s="1655"/>
      <c r="F3" s="1656"/>
      <c r="G3" s="1654" t="s">
        <v>523</v>
      </c>
      <c r="H3" s="1655"/>
      <c r="I3" s="1655"/>
      <c r="J3" s="1656"/>
      <c r="K3" s="1638" t="s">
        <v>1</v>
      </c>
      <c r="L3" s="1639"/>
      <c r="M3" s="1639"/>
      <c r="N3" s="1640"/>
      <c r="O3" s="1638" t="s">
        <v>20</v>
      </c>
      <c r="P3" s="1639"/>
      <c r="Q3" s="1639"/>
      <c r="R3" s="1640"/>
      <c r="S3" s="1638" t="s">
        <v>30</v>
      </c>
      <c r="T3" s="1639"/>
      <c r="U3" s="1639"/>
      <c r="V3" s="1640"/>
    </row>
    <row r="4" spans="1:22" s="5" customFormat="1" ht="61.5" customHeight="1">
      <c r="B4" s="58"/>
      <c r="C4" s="1641" t="s">
        <v>18</v>
      </c>
      <c r="D4" s="1652" t="s">
        <v>31</v>
      </c>
      <c r="E4" s="1646" t="s">
        <v>70</v>
      </c>
      <c r="F4" s="1648" t="s">
        <v>87</v>
      </c>
      <c r="G4" s="1641" t="s">
        <v>18</v>
      </c>
      <c r="H4" s="1646" t="s">
        <v>31</v>
      </c>
      <c r="I4" s="1646" t="s">
        <v>70</v>
      </c>
      <c r="J4" s="1648" t="s">
        <v>87</v>
      </c>
      <c r="K4" s="1641" t="s">
        <v>18</v>
      </c>
      <c r="L4" s="1652" t="s">
        <v>31</v>
      </c>
      <c r="M4" s="1646" t="s">
        <v>70</v>
      </c>
      <c r="N4" s="1648" t="s">
        <v>87</v>
      </c>
      <c r="O4" s="1641" t="s">
        <v>18</v>
      </c>
      <c r="P4" s="1652" t="s">
        <v>31</v>
      </c>
      <c r="Q4" s="1646" t="s">
        <v>70</v>
      </c>
      <c r="R4" s="1648" t="s">
        <v>87</v>
      </c>
      <c r="S4" s="1650" t="s">
        <v>18</v>
      </c>
      <c r="T4" s="1646" t="s">
        <v>31</v>
      </c>
      <c r="U4" s="1646" t="s">
        <v>70</v>
      </c>
      <c r="V4" s="1648" t="s">
        <v>87</v>
      </c>
    </row>
    <row r="5" spans="1:22" s="6" customFormat="1" ht="61.5" customHeight="1">
      <c r="B5" s="59"/>
      <c r="C5" s="1642"/>
      <c r="D5" s="1653"/>
      <c r="E5" s="1647"/>
      <c r="F5" s="1649"/>
      <c r="G5" s="1642"/>
      <c r="H5" s="1647"/>
      <c r="I5" s="1647"/>
      <c r="J5" s="1649"/>
      <c r="K5" s="1642"/>
      <c r="L5" s="1653"/>
      <c r="M5" s="1647"/>
      <c r="N5" s="1649"/>
      <c r="O5" s="1642"/>
      <c r="P5" s="1653"/>
      <c r="Q5" s="1647"/>
      <c r="R5" s="1649"/>
      <c r="S5" s="1651"/>
      <c r="T5" s="1647"/>
      <c r="U5" s="1647"/>
      <c r="V5" s="1649"/>
    </row>
    <row r="6" spans="1:22" s="7" customFormat="1" ht="49.5" customHeight="1">
      <c r="B6" s="86" t="s">
        <v>21</v>
      </c>
      <c r="C6" s="194">
        <v>999.8</v>
      </c>
      <c r="D6" s="193">
        <v>968.7</v>
      </c>
      <c r="E6" s="276">
        <v>1033</v>
      </c>
      <c r="F6" s="182">
        <v>950.3</v>
      </c>
      <c r="G6" s="194">
        <v>56.2</v>
      </c>
      <c r="H6" s="276">
        <v>56.1</v>
      </c>
      <c r="I6" s="276">
        <v>75.900000000000006</v>
      </c>
      <c r="J6" s="182">
        <v>66.8</v>
      </c>
      <c r="K6" s="194">
        <v>-3.9</v>
      </c>
      <c r="L6" s="193">
        <v>1.4</v>
      </c>
      <c r="M6" s="276">
        <v>11.6</v>
      </c>
      <c r="N6" s="182">
        <v>5.5</v>
      </c>
      <c r="O6" s="194">
        <v>-4.0999999999999996</v>
      </c>
      <c r="P6" s="193">
        <v>2</v>
      </c>
      <c r="Q6" s="276">
        <v>12.4</v>
      </c>
      <c r="R6" s="182">
        <v>3.8</v>
      </c>
      <c r="S6" s="194">
        <v>406.8</v>
      </c>
      <c r="T6" s="276">
        <v>378</v>
      </c>
      <c r="U6" s="276">
        <v>392.2</v>
      </c>
      <c r="V6" s="182">
        <v>383.5</v>
      </c>
    </row>
    <row r="7" spans="1:22" s="7" customFormat="1" ht="49.5" customHeight="1">
      <c r="B7" s="85" t="s">
        <v>22</v>
      </c>
      <c r="C7" s="195">
        <v>876.1</v>
      </c>
      <c r="D7" s="212">
        <v>1015.5</v>
      </c>
      <c r="E7" s="277">
        <v>1052.0999999999999</v>
      </c>
      <c r="F7" s="183">
        <v>889</v>
      </c>
      <c r="G7" s="195">
        <v>37.1</v>
      </c>
      <c r="H7" s="277">
        <v>41.7</v>
      </c>
      <c r="I7" s="277">
        <v>57.8</v>
      </c>
      <c r="J7" s="183">
        <v>31.3</v>
      </c>
      <c r="K7" s="195">
        <v>13.5</v>
      </c>
      <c r="L7" s="212">
        <v>17.600000000000001</v>
      </c>
      <c r="M7" s="277">
        <v>31.3</v>
      </c>
      <c r="N7" s="183">
        <v>8</v>
      </c>
      <c r="O7" s="195">
        <v>12.6</v>
      </c>
      <c r="P7" s="212">
        <v>28.7</v>
      </c>
      <c r="Q7" s="277">
        <v>32.6</v>
      </c>
      <c r="R7" s="183">
        <v>9.6999999999999993</v>
      </c>
      <c r="S7" s="195">
        <v>483.4</v>
      </c>
      <c r="T7" s="277">
        <v>543.70000000000005</v>
      </c>
      <c r="U7" s="277">
        <v>541.20000000000005</v>
      </c>
      <c r="V7" s="183">
        <v>520.1</v>
      </c>
    </row>
    <row r="8" spans="1:22" s="7" customFormat="1" ht="49.5" customHeight="1">
      <c r="B8" s="85" t="s">
        <v>23</v>
      </c>
      <c r="C8" s="195">
        <v>550.70000000000005</v>
      </c>
      <c r="D8" s="212">
        <v>616.5</v>
      </c>
      <c r="E8" s="277">
        <v>693.2</v>
      </c>
      <c r="F8" s="183">
        <v>575.5</v>
      </c>
      <c r="G8" s="195">
        <v>31.9</v>
      </c>
      <c r="H8" s="277">
        <v>36.299999999999997</v>
      </c>
      <c r="I8" s="277">
        <v>41.7</v>
      </c>
      <c r="J8" s="183">
        <v>34.6</v>
      </c>
      <c r="K8" s="195">
        <v>4.8</v>
      </c>
      <c r="L8" s="212">
        <v>9.1</v>
      </c>
      <c r="M8" s="277">
        <v>13.2</v>
      </c>
      <c r="N8" s="183">
        <v>8.8000000000000007</v>
      </c>
      <c r="O8" s="195">
        <v>2.9</v>
      </c>
      <c r="P8" s="212">
        <v>6.8</v>
      </c>
      <c r="Q8" s="277">
        <v>9.8000000000000007</v>
      </c>
      <c r="R8" s="183">
        <v>5.8</v>
      </c>
      <c r="S8" s="195">
        <v>255.5</v>
      </c>
      <c r="T8" s="277">
        <v>259.5</v>
      </c>
      <c r="U8" s="277">
        <v>272.3</v>
      </c>
      <c r="V8" s="183">
        <v>265.89999999999998</v>
      </c>
    </row>
    <row r="9" spans="1:22" s="7" customFormat="1" ht="49.5" customHeight="1">
      <c r="B9" s="85" t="s">
        <v>2</v>
      </c>
      <c r="C9" s="195">
        <v>1366.9</v>
      </c>
      <c r="D9" s="212">
        <v>1383.1</v>
      </c>
      <c r="E9" s="277">
        <v>1683.8</v>
      </c>
      <c r="F9" s="183">
        <v>1494.7</v>
      </c>
      <c r="G9" s="195">
        <v>46.5</v>
      </c>
      <c r="H9" s="277">
        <v>52.9</v>
      </c>
      <c r="I9" s="277">
        <v>51.7</v>
      </c>
      <c r="J9" s="183">
        <v>52.6</v>
      </c>
      <c r="K9" s="195">
        <v>4.0999999999999996</v>
      </c>
      <c r="L9" s="212">
        <v>11.4</v>
      </c>
      <c r="M9" s="277">
        <v>12.2</v>
      </c>
      <c r="N9" s="183">
        <v>14.5</v>
      </c>
      <c r="O9" s="195">
        <v>-4.0999999999999996</v>
      </c>
      <c r="P9" s="212">
        <v>5.3</v>
      </c>
      <c r="Q9" s="277">
        <v>7.8</v>
      </c>
      <c r="R9" s="183">
        <v>12.3</v>
      </c>
      <c r="S9" s="195">
        <v>419.4</v>
      </c>
      <c r="T9" s="277">
        <v>420</v>
      </c>
      <c r="U9" s="277">
        <v>409.9</v>
      </c>
      <c r="V9" s="183">
        <v>416.7</v>
      </c>
    </row>
    <row r="10" spans="1:22" s="7" customFormat="1" ht="49.5" customHeight="1">
      <c r="B10" s="85" t="s">
        <v>3</v>
      </c>
      <c r="C10" s="195">
        <v>67.099999999999994</v>
      </c>
      <c r="D10" s="212">
        <v>48.1</v>
      </c>
      <c r="E10" s="277">
        <v>49.4</v>
      </c>
      <c r="F10" s="183">
        <v>61.7</v>
      </c>
      <c r="G10" s="195">
        <v>7.2</v>
      </c>
      <c r="H10" s="277">
        <v>6.5</v>
      </c>
      <c r="I10" s="277">
        <v>4.5</v>
      </c>
      <c r="J10" s="183">
        <v>7.1</v>
      </c>
      <c r="K10" s="195">
        <v>-3</v>
      </c>
      <c r="L10" s="212">
        <v>-3.4</v>
      </c>
      <c r="M10" s="277">
        <v>-2.4</v>
      </c>
      <c r="N10" s="183">
        <v>-5.4</v>
      </c>
      <c r="O10" s="195">
        <v>6.4</v>
      </c>
      <c r="P10" s="212">
        <v>2.5</v>
      </c>
      <c r="Q10" s="277">
        <v>-0.4</v>
      </c>
      <c r="R10" s="183">
        <v>2.6</v>
      </c>
      <c r="S10" s="195">
        <v>295.39999999999998</v>
      </c>
      <c r="T10" s="277">
        <v>264.89999999999998</v>
      </c>
      <c r="U10" s="277">
        <v>240.4</v>
      </c>
      <c r="V10" s="183">
        <v>259.8</v>
      </c>
    </row>
    <row r="11" spans="1:22" s="7" customFormat="1" ht="49.5" customHeight="1" thickBot="1">
      <c r="B11" s="86" t="s">
        <v>4</v>
      </c>
      <c r="C11" s="213">
        <v>-16.2</v>
      </c>
      <c r="D11" s="192">
        <v>-17.3</v>
      </c>
      <c r="E11" s="278">
        <v>-17.3</v>
      </c>
      <c r="F11" s="184">
        <v>-15.3</v>
      </c>
      <c r="G11" s="213">
        <v>-0.7</v>
      </c>
      <c r="H11" s="278">
        <v>-0.8</v>
      </c>
      <c r="I11" s="278">
        <v>0</v>
      </c>
      <c r="J11" s="184">
        <v>-0.3</v>
      </c>
      <c r="K11" s="213">
        <v>0.6</v>
      </c>
      <c r="L11" s="192">
        <v>1.3</v>
      </c>
      <c r="M11" s="278">
        <v>-1.4</v>
      </c>
      <c r="N11" s="184">
        <v>1.9</v>
      </c>
      <c r="O11" s="166" t="s">
        <v>25</v>
      </c>
      <c r="P11" s="280" t="s">
        <v>25</v>
      </c>
      <c r="Q11" s="280" t="s">
        <v>13</v>
      </c>
      <c r="R11" s="214">
        <v>0.3</v>
      </c>
      <c r="S11" s="195">
        <v>300.39999999999998</v>
      </c>
      <c r="T11" s="278">
        <v>250.9</v>
      </c>
      <c r="U11" s="280">
        <v>264.7</v>
      </c>
      <c r="V11" s="214">
        <v>240.4</v>
      </c>
    </row>
    <row r="12" spans="1:22" s="9" customFormat="1" ht="49.5" customHeight="1" thickTop="1">
      <c r="B12" s="87" t="s">
        <v>5</v>
      </c>
      <c r="C12" s="196">
        <v>3844.4</v>
      </c>
      <c r="D12" s="215">
        <v>4014.6</v>
      </c>
      <c r="E12" s="279">
        <v>4494.2</v>
      </c>
      <c r="F12" s="185">
        <v>3955.9</v>
      </c>
      <c r="G12" s="196">
        <v>178.9</v>
      </c>
      <c r="H12" s="279">
        <v>192.7</v>
      </c>
      <c r="I12" s="279">
        <v>231.6</v>
      </c>
      <c r="J12" s="185">
        <v>192.1</v>
      </c>
      <c r="K12" s="196">
        <v>16.100000000000001</v>
      </c>
      <c r="L12" s="215">
        <v>37.5</v>
      </c>
      <c r="M12" s="279">
        <v>64.5</v>
      </c>
      <c r="N12" s="185">
        <v>33.299999999999997</v>
      </c>
      <c r="O12" s="196">
        <v>13.7</v>
      </c>
      <c r="P12" s="215">
        <v>45.3</v>
      </c>
      <c r="Q12" s="279">
        <v>62.2</v>
      </c>
      <c r="R12" s="185">
        <v>34.5</v>
      </c>
      <c r="S12" s="196">
        <v>2160.9</v>
      </c>
      <c r="T12" s="279">
        <v>2117</v>
      </c>
      <c r="U12" s="279">
        <v>2120.6</v>
      </c>
      <c r="V12" s="185">
        <v>2086.4</v>
      </c>
    </row>
    <row r="13" spans="1:22" s="9" customFormat="1" ht="43.5" customHeight="1">
      <c r="B13" s="1629" t="s">
        <v>637</v>
      </c>
      <c r="C13" s="1630"/>
      <c r="D13" s="1630"/>
      <c r="E13" s="1630"/>
      <c r="F13" s="1630"/>
      <c r="G13" s="1630"/>
      <c r="H13" s="1630"/>
      <c r="I13" s="1630"/>
      <c r="J13" s="1630"/>
      <c r="K13" s="1630"/>
      <c r="L13" s="1630"/>
      <c r="M13" s="1630"/>
      <c r="N13" s="1630"/>
      <c r="O13" s="1630"/>
      <c r="P13" s="1630"/>
      <c r="Q13" s="1630"/>
      <c r="R13" s="1630"/>
      <c r="S13" s="1630"/>
      <c r="T13" s="1630"/>
      <c r="U13" s="1630"/>
      <c r="V13" s="1630"/>
    </row>
    <row r="14" spans="1:22" s="4" customFormat="1" ht="49.5" customHeight="1">
      <c r="B14" s="1631"/>
      <c r="C14" s="1631"/>
      <c r="D14" s="1631"/>
      <c r="E14" s="1631"/>
      <c r="F14" s="1631"/>
      <c r="G14" s="1631"/>
      <c r="H14" s="1631"/>
      <c r="I14" s="1631"/>
      <c r="J14" s="1631"/>
      <c r="K14" s="1631"/>
      <c r="L14" s="1631"/>
      <c r="M14" s="1631"/>
      <c r="N14" s="1631"/>
      <c r="O14" s="1631"/>
      <c r="P14" s="1631"/>
      <c r="Q14" s="1631"/>
      <c r="R14" s="1631"/>
      <c r="S14" s="1631"/>
      <c r="T14" s="1631"/>
      <c r="U14" s="1631"/>
      <c r="V14" s="1631"/>
    </row>
    <row r="15" spans="1:22" ht="48.75" customHeight="1">
      <c r="A15" s="63" t="s">
        <v>519</v>
      </c>
      <c r="B15" s="63"/>
    </row>
    <row r="16" spans="1:22" ht="30" customHeight="1">
      <c r="B16" s="3"/>
      <c r="E16" s="100"/>
      <c r="F16" s="100"/>
      <c r="G16" s="100"/>
      <c r="J16" s="100"/>
      <c r="K16" s="100"/>
      <c r="L16" s="100"/>
      <c r="Q16" s="115" t="s">
        <v>508</v>
      </c>
    </row>
    <row r="17" spans="1:19" ht="49.5" customHeight="1">
      <c r="A17" s="4"/>
      <c r="B17" s="57"/>
      <c r="C17" s="1638" t="s">
        <v>41</v>
      </c>
      <c r="D17" s="1639"/>
      <c r="E17" s="1639"/>
      <c r="F17" s="1639"/>
      <c r="G17" s="1640"/>
      <c r="H17" s="1638" t="s">
        <v>42</v>
      </c>
      <c r="I17" s="1639"/>
      <c r="J17" s="1639"/>
      <c r="K17" s="1639"/>
      <c r="L17" s="1640"/>
      <c r="M17" s="1638" t="s">
        <v>43</v>
      </c>
      <c r="N17" s="1639"/>
      <c r="O17" s="1639"/>
      <c r="P17" s="1639"/>
      <c r="Q17" s="1640"/>
    </row>
    <row r="18" spans="1:19" ht="32.25" customHeight="1">
      <c r="A18" s="5"/>
      <c r="B18" s="58"/>
      <c r="C18" s="1637" t="s">
        <v>82</v>
      </c>
      <c r="D18" s="1637" t="s">
        <v>44</v>
      </c>
      <c r="E18" s="1637" t="s">
        <v>45</v>
      </c>
      <c r="F18" s="1637" t="s">
        <v>46</v>
      </c>
      <c r="G18" s="1643" t="s">
        <v>47</v>
      </c>
      <c r="H18" s="1637" t="s">
        <v>82</v>
      </c>
      <c r="I18" s="1637" t="s">
        <v>44</v>
      </c>
      <c r="J18" s="1637" t="s">
        <v>45</v>
      </c>
      <c r="K18" s="1637" t="s">
        <v>46</v>
      </c>
      <c r="L18" s="1643" t="s">
        <v>47</v>
      </c>
      <c r="M18" s="1637" t="s">
        <v>82</v>
      </c>
      <c r="N18" s="1637" t="s">
        <v>44</v>
      </c>
      <c r="O18" s="1637" t="s">
        <v>45</v>
      </c>
      <c r="P18" s="1637" t="s">
        <v>46</v>
      </c>
      <c r="Q18" s="1643" t="s">
        <v>47</v>
      </c>
    </row>
    <row r="19" spans="1:19" ht="32.25" customHeight="1">
      <c r="A19" s="6"/>
      <c r="B19" s="59"/>
      <c r="C19" s="1636"/>
      <c r="D19" s="1636"/>
      <c r="E19" s="1636"/>
      <c r="F19" s="1636"/>
      <c r="G19" s="1644"/>
      <c r="H19" s="1636"/>
      <c r="I19" s="1636"/>
      <c r="J19" s="1636"/>
      <c r="K19" s="1636"/>
      <c r="L19" s="1644"/>
      <c r="M19" s="1636"/>
      <c r="N19" s="1636"/>
      <c r="O19" s="1636"/>
      <c r="P19" s="1636"/>
      <c r="Q19" s="1644"/>
    </row>
    <row r="20" spans="1:19" ht="49.5" customHeight="1">
      <c r="A20" s="7"/>
      <c r="B20" s="83" t="s">
        <v>48</v>
      </c>
      <c r="C20" s="162">
        <v>945</v>
      </c>
      <c r="D20" s="162">
        <v>970.8</v>
      </c>
      <c r="E20" s="162">
        <v>1132.0999999999999</v>
      </c>
      <c r="F20" s="162">
        <v>1315.9</v>
      </c>
      <c r="G20" s="163">
        <v>1132.2</v>
      </c>
      <c r="H20" s="162">
        <v>55.1</v>
      </c>
      <c r="I20" s="162">
        <v>46.6</v>
      </c>
      <c r="J20" s="162">
        <v>53.6</v>
      </c>
      <c r="K20" s="162">
        <v>88.8</v>
      </c>
      <c r="L20" s="163">
        <v>78.900000000000006</v>
      </c>
      <c r="M20" s="162">
        <v>12.6</v>
      </c>
      <c r="N20" s="162">
        <v>16</v>
      </c>
      <c r="O20" s="162">
        <v>15.8</v>
      </c>
      <c r="P20" s="162">
        <v>32.700000000000003</v>
      </c>
      <c r="Q20" s="163">
        <v>21.8</v>
      </c>
    </row>
    <row r="21" spans="1:19" ht="49.5" customHeight="1">
      <c r="A21" s="7"/>
      <c r="B21" s="84" t="s">
        <v>49</v>
      </c>
      <c r="C21" s="195">
        <v>1112</v>
      </c>
      <c r="D21" s="164">
        <v>1217.3</v>
      </c>
      <c r="E21" s="164">
        <v>1294.5</v>
      </c>
      <c r="F21" s="164">
        <v>1474</v>
      </c>
      <c r="G21" s="165">
        <v>1418.8</v>
      </c>
      <c r="H21" s="195">
        <v>33.9</v>
      </c>
      <c r="I21" s="164">
        <v>40.799999999999997</v>
      </c>
      <c r="J21" s="164">
        <v>41.3</v>
      </c>
      <c r="K21" s="164">
        <v>41.3</v>
      </c>
      <c r="L21" s="165">
        <v>50.9</v>
      </c>
      <c r="M21" s="195">
        <v>10.6</v>
      </c>
      <c r="N21" s="164">
        <v>18</v>
      </c>
      <c r="O21" s="164">
        <v>18.899999999999999</v>
      </c>
      <c r="P21" s="164">
        <v>18.399999999999999</v>
      </c>
      <c r="Q21" s="165">
        <v>27.7</v>
      </c>
    </row>
    <row r="22" spans="1:19" ht="49.5" customHeight="1">
      <c r="A22" s="7"/>
      <c r="B22" s="85" t="s">
        <v>50</v>
      </c>
      <c r="C22" s="195">
        <v>625.9</v>
      </c>
      <c r="D22" s="164">
        <v>679.2</v>
      </c>
      <c r="E22" s="164">
        <v>717.2</v>
      </c>
      <c r="F22" s="164">
        <v>760.2</v>
      </c>
      <c r="G22" s="165">
        <v>682.3</v>
      </c>
      <c r="H22" s="195">
        <v>44.1</v>
      </c>
      <c r="I22" s="164">
        <v>43.4</v>
      </c>
      <c r="J22" s="164">
        <v>48.8</v>
      </c>
      <c r="K22" s="164">
        <v>53.8</v>
      </c>
      <c r="L22" s="165">
        <v>41.5</v>
      </c>
      <c r="M22" s="195">
        <v>15.6</v>
      </c>
      <c r="N22" s="164">
        <v>16.600000000000001</v>
      </c>
      <c r="O22" s="164">
        <v>21.8</v>
      </c>
      <c r="P22" s="164">
        <v>23.3</v>
      </c>
      <c r="Q22" s="165">
        <v>11.8</v>
      </c>
    </row>
    <row r="23" spans="1:19" ht="49.5" customHeight="1">
      <c r="A23" s="7"/>
      <c r="B23" s="85" t="s">
        <v>51</v>
      </c>
      <c r="C23" s="195">
        <v>504.3</v>
      </c>
      <c r="D23" s="164">
        <v>422.8</v>
      </c>
      <c r="E23" s="164">
        <v>382.7</v>
      </c>
      <c r="F23" s="164">
        <v>347</v>
      </c>
      <c r="G23" s="165">
        <v>277.60000000000002</v>
      </c>
      <c r="H23" s="195">
        <v>26.2</v>
      </c>
      <c r="I23" s="164">
        <v>24</v>
      </c>
      <c r="J23" s="164">
        <v>25</v>
      </c>
      <c r="K23" s="164">
        <v>21.3</v>
      </c>
      <c r="L23" s="165">
        <v>0.5</v>
      </c>
      <c r="M23" s="195">
        <v>10.8</v>
      </c>
      <c r="N23" s="164">
        <v>9.6</v>
      </c>
      <c r="O23" s="164">
        <v>11.7</v>
      </c>
      <c r="P23" s="164">
        <v>8</v>
      </c>
      <c r="Q23" s="165">
        <v>-13.1</v>
      </c>
    </row>
    <row r="24" spans="1:19" ht="49.5" customHeight="1">
      <c r="A24" s="7"/>
      <c r="B24" s="85" t="s">
        <v>52</v>
      </c>
      <c r="C24" s="195">
        <v>802.7</v>
      </c>
      <c r="D24" s="164">
        <v>882.1</v>
      </c>
      <c r="E24" s="164">
        <v>927.1</v>
      </c>
      <c r="F24" s="164">
        <v>1274.5</v>
      </c>
      <c r="G24" s="165">
        <v>1264.5999999999999</v>
      </c>
      <c r="H24" s="195">
        <v>51.2</v>
      </c>
      <c r="I24" s="164">
        <v>39.299999999999997</v>
      </c>
      <c r="J24" s="164">
        <v>38.4</v>
      </c>
      <c r="K24" s="164">
        <v>38.6</v>
      </c>
      <c r="L24" s="165">
        <v>33.4</v>
      </c>
      <c r="M24" s="195">
        <v>11.4</v>
      </c>
      <c r="N24" s="164">
        <v>8</v>
      </c>
      <c r="O24" s="164">
        <v>5.6</v>
      </c>
      <c r="P24" s="164">
        <v>4.4000000000000004</v>
      </c>
      <c r="Q24" s="165">
        <v>0.9</v>
      </c>
    </row>
    <row r="25" spans="1:19" ht="49.5" customHeight="1">
      <c r="A25" s="7"/>
      <c r="B25" s="85" t="s">
        <v>53</v>
      </c>
      <c r="C25" s="195">
        <v>1033.5999999999999</v>
      </c>
      <c r="D25" s="164">
        <v>1086.9000000000001</v>
      </c>
      <c r="E25" s="164">
        <v>1054.8</v>
      </c>
      <c r="F25" s="164">
        <v>1020.1</v>
      </c>
      <c r="G25" s="165">
        <v>646.9</v>
      </c>
      <c r="H25" s="195">
        <v>27.2</v>
      </c>
      <c r="I25" s="164">
        <v>28</v>
      </c>
      <c r="J25" s="164">
        <v>26.8</v>
      </c>
      <c r="K25" s="164">
        <v>27.3</v>
      </c>
      <c r="L25" s="165">
        <v>24</v>
      </c>
      <c r="M25" s="195">
        <v>4.2</v>
      </c>
      <c r="N25" s="164">
        <v>4.5999999999999996</v>
      </c>
      <c r="O25" s="164">
        <v>1.9</v>
      </c>
      <c r="P25" s="164">
        <v>1</v>
      </c>
      <c r="Q25" s="165">
        <v>-1</v>
      </c>
    </row>
    <row r="26" spans="1:19" ht="49.5" customHeight="1">
      <c r="A26" s="7"/>
      <c r="B26" s="85" t="s">
        <v>54</v>
      </c>
      <c r="C26" s="195">
        <v>77.8</v>
      </c>
      <c r="D26" s="164">
        <v>138.30000000000001</v>
      </c>
      <c r="E26" s="164">
        <v>152.1</v>
      </c>
      <c r="F26" s="164">
        <v>68.599999999999994</v>
      </c>
      <c r="G26" s="165">
        <v>90.7</v>
      </c>
      <c r="H26" s="195">
        <v>65</v>
      </c>
      <c r="I26" s="164">
        <v>22.5</v>
      </c>
      <c r="J26" s="164">
        <v>22.5</v>
      </c>
      <c r="K26" s="164">
        <v>6.6</v>
      </c>
      <c r="L26" s="165">
        <v>6.4</v>
      </c>
      <c r="M26" s="195">
        <v>3.7</v>
      </c>
      <c r="N26" s="164">
        <v>2.6</v>
      </c>
      <c r="O26" s="164">
        <v>2.1</v>
      </c>
      <c r="P26" s="164">
        <v>2.6</v>
      </c>
      <c r="Q26" s="165">
        <v>-0.5</v>
      </c>
    </row>
    <row r="27" spans="1:19" ht="49.5" customHeight="1" thickBot="1">
      <c r="A27" s="7"/>
      <c r="B27" s="86" t="s">
        <v>55</v>
      </c>
      <c r="C27" s="167">
        <v>-425.4</v>
      </c>
      <c r="D27" s="167">
        <v>-425.3</v>
      </c>
      <c r="E27" s="167">
        <v>-442.3</v>
      </c>
      <c r="F27" s="167">
        <v>-489.3</v>
      </c>
      <c r="G27" s="168">
        <v>-346.9</v>
      </c>
      <c r="H27" s="167" t="s">
        <v>83</v>
      </c>
      <c r="I27" s="167">
        <v>-2.4</v>
      </c>
      <c r="J27" s="167">
        <v>-1.9</v>
      </c>
      <c r="K27" s="167" t="s">
        <v>56</v>
      </c>
      <c r="L27" s="168" t="s">
        <v>56</v>
      </c>
      <c r="M27" s="167">
        <v>-3.4</v>
      </c>
      <c r="N27" s="167">
        <v>0.8</v>
      </c>
      <c r="O27" s="167">
        <v>0.2</v>
      </c>
      <c r="P27" s="167">
        <v>2</v>
      </c>
      <c r="Q27" s="168">
        <v>4.4000000000000004</v>
      </c>
    </row>
    <row r="28" spans="1:19" ht="49.5" customHeight="1" thickTop="1">
      <c r="A28" s="9"/>
      <c r="B28" s="87" t="s">
        <v>57</v>
      </c>
      <c r="C28" s="169">
        <v>4675.8999999999996</v>
      </c>
      <c r="D28" s="169">
        <v>4972.1000000000004</v>
      </c>
      <c r="E28" s="169">
        <v>5218.2</v>
      </c>
      <c r="F28" s="169">
        <v>5771</v>
      </c>
      <c r="G28" s="170">
        <v>5166.2</v>
      </c>
      <c r="H28" s="169">
        <v>244.2</v>
      </c>
      <c r="I28" s="169">
        <v>242.2</v>
      </c>
      <c r="J28" s="169">
        <v>254.5</v>
      </c>
      <c r="K28" s="169">
        <v>277.7</v>
      </c>
      <c r="L28" s="170">
        <v>235.6</v>
      </c>
      <c r="M28" s="169">
        <v>65.5</v>
      </c>
      <c r="N28" s="169">
        <v>76.2</v>
      </c>
      <c r="O28" s="169">
        <v>77.900000000000006</v>
      </c>
      <c r="P28" s="169">
        <v>92.4</v>
      </c>
      <c r="Q28" s="170">
        <v>52</v>
      </c>
    </row>
    <row r="29" spans="1:19" ht="43.5" customHeight="1">
      <c r="A29" s="9"/>
      <c r="B29" s="10"/>
      <c r="C29" s="8"/>
      <c r="D29" s="8"/>
      <c r="E29" s="8"/>
      <c r="F29" s="8"/>
      <c r="G29" s="8"/>
      <c r="H29" s="8"/>
      <c r="I29" s="8"/>
      <c r="J29" s="8"/>
      <c r="K29" s="8"/>
      <c r="L29" s="8"/>
      <c r="M29" s="8"/>
      <c r="N29" s="8"/>
      <c r="O29" s="1"/>
      <c r="P29" s="1"/>
      <c r="Q29" s="1"/>
    </row>
    <row r="30" spans="1:19" ht="49.5" customHeight="1">
      <c r="A30" s="4"/>
      <c r="B30" s="57"/>
      <c r="C30" s="1638" t="s">
        <v>58</v>
      </c>
      <c r="D30" s="1639"/>
      <c r="E30" s="1639"/>
      <c r="F30" s="1639"/>
      <c r="G30" s="1640"/>
      <c r="H30" s="1638" t="s">
        <v>59</v>
      </c>
      <c r="I30" s="1639"/>
      <c r="J30" s="1639"/>
      <c r="K30" s="1639"/>
      <c r="L30" s="1640"/>
      <c r="M30" s="4"/>
      <c r="N30" s="4"/>
      <c r="O30" s="4"/>
      <c r="P30" s="4"/>
      <c r="Q30" s="1"/>
    </row>
    <row r="31" spans="1:19" ht="32.25" customHeight="1">
      <c r="A31" s="5"/>
      <c r="B31" s="58"/>
      <c r="C31" s="1637" t="s">
        <v>82</v>
      </c>
      <c r="D31" s="1635" t="s">
        <v>44</v>
      </c>
      <c r="E31" s="1635" t="s">
        <v>45</v>
      </c>
      <c r="F31" s="1635" t="s">
        <v>46</v>
      </c>
      <c r="G31" s="1645" t="s">
        <v>47</v>
      </c>
      <c r="H31" s="1637" t="s">
        <v>82</v>
      </c>
      <c r="I31" s="1637" t="s">
        <v>44</v>
      </c>
      <c r="J31" s="1637" t="s">
        <v>45</v>
      </c>
      <c r="K31" s="1637" t="s">
        <v>46</v>
      </c>
      <c r="L31" s="1643" t="s">
        <v>47</v>
      </c>
      <c r="M31" s="5"/>
      <c r="N31" s="5"/>
      <c r="O31" s="5"/>
      <c r="P31" s="5"/>
      <c r="Q31" s="1"/>
    </row>
    <row r="32" spans="1:19" ht="32.25" customHeight="1">
      <c r="A32" s="6"/>
      <c r="B32" s="59"/>
      <c r="C32" s="1636"/>
      <c r="D32" s="1636"/>
      <c r="E32" s="1636"/>
      <c r="F32" s="1636"/>
      <c r="G32" s="1644"/>
      <c r="H32" s="1636"/>
      <c r="I32" s="1636"/>
      <c r="J32" s="1636"/>
      <c r="K32" s="1636"/>
      <c r="L32" s="1644"/>
      <c r="M32" s="6"/>
      <c r="N32" s="6"/>
      <c r="O32" s="6"/>
      <c r="P32" s="6"/>
      <c r="Q32" s="101"/>
      <c r="R32" s="91"/>
      <c r="S32" s="91"/>
    </row>
    <row r="33" spans="1:22" ht="49.5" customHeight="1">
      <c r="A33" s="7"/>
      <c r="B33" s="83" t="s">
        <v>48</v>
      </c>
      <c r="C33" s="162">
        <v>8.4</v>
      </c>
      <c r="D33" s="162">
        <v>11.2</v>
      </c>
      <c r="E33" s="162">
        <v>10.1</v>
      </c>
      <c r="F33" s="162">
        <v>23.1</v>
      </c>
      <c r="G33" s="163">
        <v>9.4</v>
      </c>
      <c r="H33" s="162">
        <v>387.3</v>
      </c>
      <c r="I33" s="162">
        <v>325.10000000000002</v>
      </c>
      <c r="J33" s="162">
        <v>355.3</v>
      </c>
      <c r="K33" s="162">
        <v>503.5</v>
      </c>
      <c r="L33" s="163">
        <v>483.8</v>
      </c>
      <c r="M33" s="7"/>
      <c r="N33" s="7"/>
      <c r="O33" s="7"/>
      <c r="P33" s="7"/>
      <c r="Q33" s="101"/>
      <c r="R33" s="91"/>
      <c r="S33" s="91"/>
    </row>
    <row r="34" spans="1:22" ht="49.5" customHeight="1">
      <c r="A34" s="7"/>
      <c r="B34" s="84" t="s">
        <v>49</v>
      </c>
      <c r="C34" s="195">
        <v>17.5</v>
      </c>
      <c r="D34" s="164">
        <v>28.1</v>
      </c>
      <c r="E34" s="164">
        <v>33.299999999999997</v>
      </c>
      <c r="F34" s="164">
        <v>36.1</v>
      </c>
      <c r="G34" s="165">
        <v>31.1</v>
      </c>
      <c r="H34" s="195">
        <v>346.9</v>
      </c>
      <c r="I34" s="164">
        <v>463</v>
      </c>
      <c r="J34" s="164">
        <v>504.3</v>
      </c>
      <c r="K34" s="164">
        <v>591.29999999999995</v>
      </c>
      <c r="L34" s="165">
        <v>469.6</v>
      </c>
      <c r="M34" s="7"/>
      <c r="N34" s="7"/>
      <c r="O34" s="7"/>
      <c r="P34" s="7"/>
      <c r="Q34" s="101"/>
      <c r="R34" s="91"/>
      <c r="S34" s="91"/>
    </row>
    <row r="35" spans="1:22" ht="49.5" customHeight="1">
      <c r="A35" s="7"/>
      <c r="B35" s="85" t="s">
        <v>50</v>
      </c>
      <c r="C35" s="195">
        <v>5.2</v>
      </c>
      <c r="D35" s="164">
        <v>6.7</v>
      </c>
      <c r="E35" s="164">
        <v>8.4</v>
      </c>
      <c r="F35" s="164">
        <v>17</v>
      </c>
      <c r="G35" s="165">
        <v>5.3</v>
      </c>
      <c r="H35" s="195">
        <v>355.3</v>
      </c>
      <c r="I35" s="164">
        <v>360.9</v>
      </c>
      <c r="J35" s="164">
        <v>370.2</v>
      </c>
      <c r="K35" s="164">
        <v>345.4</v>
      </c>
      <c r="L35" s="165">
        <v>284.2</v>
      </c>
      <c r="M35" s="7"/>
      <c r="N35" s="7"/>
      <c r="O35" s="7"/>
      <c r="P35" s="7"/>
      <c r="Q35" s="101"/>
      <c r="R35" s="91"/>
      <c r="S35" s="91"/>
    </row>
    <row r="36" spans="1:22" ht="49.5" customHeight="1">
      <c r="A36" s="7"/>
      <c r="B36" s="85" t="s">
        <v>51</v>
      </c>
      <c r="C36" s="195">
        <v>5.9</v>
      </c>
      <c r="D36" s="164">
        <v>8.1999999999999993</v>
      </c>
      <c r="E36" s="164">
        <v>8.1</v>
      </c>
      <c r="F36" s="164">
        <v>4.7</v>
      </c>
      <c r="G36" s="165">
        <v>-23.5</v>
      </c>
      <c r="H36" s="195">
        <v>280.89999999999998</v>
      </c>
      <c r="I36" s="164">
        <v>232</v>
      </c>
      <c r="J36" s="164">
        <v>272.8</v>
      </c>
      <c r="K36" s="164">
        <v>296.10000000000002</v>
      </c>
      <c r="L36" s="165">
        <v>260.3</v>
      </c>
      <c r="M36" s="7"/>
      <c r="N36" s="7"/>
      <c r="O36" s="7"/>
      <c r="P36" s="7"/>
      <c r="Q36" s="101"/>
      <c r="R36" s="91"/>
      <c r="S36" s="91"/>
    </row>
    <row r="37" spans="1:22" ht="49.5" customHeight="1">
      <c r="A37" s="7"/>
      <c r="B37" s="85" t="s">
        <v>52</v>
      </c>
      <c r="C37" s="195">
        <v>8.1999999999999993</v>
      </c>
      <c r="D37" s="164">
        <v>5.4</v>
      </c>
      <c r="E37" s="164">
        <v>2.5</v>
      </c>
      <c r="F37" s="164">
        <v>0.1</v>
      </c>
      <c r="G37" s="165">
        <v>-5.9</v>
      </c>
      <c r="H37" s="195">
        <v>279.2</v>
      </c>
      <c r="I37" s="164">
        <v>292.3</v>
      </c>
      <c r="J37" s="164">
        <v>316.10000000000002</v>
      </c>
      <c r="K37" s="164">
        <v>335.9</v>
      </c>
      <c r="L37" s="165">
        <v>275</v>
      </c>
      <c r="M37" s="7"/>
      <c r="N37" s="7"/>
      <c r="O37" s="7"/>
      <c r="P37" s="7"/>
      <c r="Q37" s="101"/>
      <c r="R37" s="91"/>
      <c r="S37" s="91"/>
    </row>
    <row r="38" spans="1:22" ht="49.5" customHeight="1">
      <c r="A38" s="7"/>
      <c r="B38" s="85" t="s">
        <v>53</v>
      </c>
      <c r="C38" s="195">
        <v>14</v>
      </c>
      <c r="D38" s="164">
        <v>13.5</v>
      </c>
      <c r="E38" s="164">
        <v>13.5</v>
      </c>
      <c r="F38" s="164">
        <v>12.8</v>
      </c>
      <c r="G38" s="165">
        <v>6.8</v>
      </c>
      <c r="H38" s="195">
        <v>474.9</v>
      </c>
      <c r="I38" s="164">
        <v>441</v>
      </c>
      <c r="J38" s="164">
        <v>363.5</v>
      </c>
      <c r="K38" s="164">
        <v>362.9</v>
      </c>
      <c r="L38" s="165">
        <v>251.6</v>
      </c>
      <c r="M38" s="7"/>
      <c r="N38" s="7"/>
      <c r="O38" s="7"/>
      <c r="P38" s="7"/>
      <c r="Q38" s="101"/>
      <c r="R38" s="91"/>
      <c r="S38" s="91"/>
    </row>
    <row r="39" spans="1:22" ht="49.5" customHeight="1">
      <c r="A39" s="7"/>
      <c r="B39" s="85" t="s">
        <v>54</v>
      </c>
      <c r="C39" s="195">
        <v>-1.1000000000000001</v>
      </c>
      <c r="D39" s="164">
        <v>19.8</v>
      </c>
      <c r="E39" s="164">
        <v>30.6</v>
      </c>
      <c r="F39" s="164">
        <v>7.7</v>
      </c>
      <c r="G39" s="165">
        <v>10.4</v>
      </c>
      <c r="H39" s="195">
        <v>186.4</v>
      </c>
      <c r="I39" s="164">
        <v>176.2</v>
      </c>
      <c r="J39" s="164">
        <v>171.6</v>
      </c>
      <c r="K39" s="164">
        <v>88.1</v>
      </c>
      <c r="L39" s="165">
        <v>59</v>
      </c>
      <c r="M39" s="7"/>
      <c r="N39" s="7"/>
      <c r="O39" s="7"/>
      <c r="P39" s="7"/>
      <c r="Q39" s="101"/>
      <c r="R39" s="91"/>
      <c r="S39" s="91"/>
    </row>
    <row r="40" spans="1:22" ht="49.5" customHeight="1" thickBot="1">
      <c r="A40" s="7"/>
      <c r="B40" s="86" t="s">
        <v>55</v>
      </c>
      <c r="C40" s="167" t="s">
        <v>84</v>
      </c>
      <c r="D40" s="167">
        <v>-14.1</v>
      </c>
      <c r="E40" s="167">
        <v>-16.899999999999999</v>
      </c>
      <c r="F40" s="167" t="s">
        <v>56</v>
      </c>
      <c r="G40" s="168" t="s">
        <v>56</v>
      </c>
      <c r="H40" s="167">
        <v>137.6</v>
      </c>
      <c r="I40" s="167">
        <v>231.2</v>
      </c>
      <c r="J40" s="167">
        <v>265.7</v>
      </c>
      <c r="K40" s="167">
        <v>146.19999999999999</v>
      </c>
      <c r="L40" s="168">
        <v>229.5</v>
      </c>
      <c r="M40" s="7"/>
      <c r="N40" s="7"/>
      <c r="O40" s="7"/>
      <c r="P40" s="7"/>
      <c r="Q40" s="101"/>
      <c r="R40" s="91"/>
      <c r="S40" s="91"/>
    </row>
    <row r="41" spans="1:22" ht="49.5" customHeight="1" thickTop="1">
      <c r="A41" s="9"/>
      <c r="B41" s="87" t="s">
        <v>57</v>
      </c>
      <c r="C41" s="169">
        <v>58.1</v>
      </c>
      <c r="D41" s="169">
        <v>78.8</v>
      </c>
      <c r="E41" s="169">
        <v>89.5</v>
      </c>
      <c r="F41" s="169">
        <v>101.5</v>
      </c>
      <c r="G41" s="170">
        <v>33.6</v>
      </c>
      <c r="H41" s="169">
        <v>2448.5</v>
      </c>
      <c r="I41" s="169">
        <v>2521.6999999999998</v>
      </c>
      <c r="J41" s="169">
        <v>2619.5</v>
      </c>
      <c r="K41" s="169">
        <v>2669.4</v>
      </c>
      <c r="L41" s="170">
        <v>2313</v>
      </c>
      <c r="M41" s="9"/>
      <c r="N41" s="9"/>
      <c r="O41" s="9"/>
      <c r="P41" s="9"/>
      <c r="Q41" s="101"/>
      <c r="R41" s="91"/>
      <c r="S41" s="91"/>
    </row>
    <row r="42" spans="1:22" ht="43.5" customHeight="1">
      <c r="B42" s="1632" t="s">
        <v>638</v>
      </c>
      <c r="C42" s="1632"/>
      <c r="D42" s="1632"/>
      <c r="E42" s="1632"/>
      <c r="F42" s="1632"/>
      <c r="G42" s="1632"/>
      <c r="H42" s="1632"/>
      <c r="I42" s="1632"/>
      <c r="J42" s="1632"/>
      <c r="K42" s="1632"/>
      <c r="L42" s="1632"/>
      <c r="M42" s="1632"/>
      <c r="N42" s="1632"/>
      <c r="O42" s="1632"/>
      <c r="P42" s="1632"/>
      <c r="Q42" s="1632"/>
      <c r="R42" s="1632"/>
      <c r="S42" s="1632"/>
      <c r="T42" s="1632"/>
      <c r="U42" s="1632"/>
      <c r="V42" s="1632"/>
    </row>
    <row r="43" spans="1:22" ht="49.5" customHeight="1">
      <c r="B43" s="1632"/>
      <c r="C43" s="1632"/>
      <c r="D43" s="1632"/>
      <c r="E43" s="1632"/>
      <c r="F43" s="1632"/>
      <c r="G43" s="1632"/>
      <c r="H43" s="1632"/>
      <c r="I43" s="1632"/>
      <c r="J43" s="1632"/>
      <c r="K43" s="1632"/>
      <c r="L43" s="1632"/>
      <c r="M43" s="1632"/>
      <c r="N43" s="1632"/>
      <c r="O43" s="1632"/>
      <c r="P43" s="1632"/>
      <c r="Q43" s="1632"/>
      <c r="R43" s="1632"/>
      <c r="S43" s="1632"/>
      <c r="T43" s="1632"/>
      <c r="U43" s="1632"/>
      <c r="V43" s="1632"/>
    </row>
    <row r="44" spans="1:22" ht="28.5" customHeight="1">
      <c r="A44" s="63" t="s">
        <v>520</v>
      </c>
      <c r="B44" s="63"/>
      <c r="C44" s="171"/>
      <c r="D44" s="171"/>
      <c r="E44" s="172"/>
      <c r="F44" s="172"/>
      <c r="G44" s="172"/>
      <c r="H44" s="172"/>
      <c r="I44" s="1"/>
      <c r="J44" s="1"/>
      <c r="K44" s="1"/>
      <c r="L44" s="1"/>
      <c r="M44" s="1"/>
      <c r="N44" s="1"/>
    </row>
    <row r="45" spans="1:22" ht="28.5" customHeight="1">
      <c r="B45" s="3"/>
      <c r="C45" s="171"/>
      <c r="D45" s="171"/>
      <c r="E45" s="172"/>
      <c r="F45" s="172"/>
      <c r="G45" s="115" t="s">
        <v>527</v>
      </c>
      <c r="H45" s="173"/>
      <c r="I45" s="1"/>
      <c r="K45" s="115"/>
      <c r="M45" s="1"/>
      <c r="N45" s="1"/>
    </row>
    <row r="46" spans="1:22" ht="49.5" customHeight="1">
      <c r="A46" s="4"/>
      <c r="B46" s="57"/>
      <c r="C46" s="315" t="s">
        <v>0</v>
      </c>
      <c r="D46" s="316" t="s">
        <v>19</v>
      </c>
      <c r="E46" s="691" t="s">
        <v>1</v>
      </c>
      <c r="F46" s="691" t="s">
        <v>20</v>
      </c>
      <c r="G46" s="692" t="s">
        <v>30</v>
      </c>
      <c r="H46" s="320"/>
      <c r="J46" s="321"/>
      <c r="L46" s="321"/>
      <c r="M46" s="4"/>
      <c r="N46" s="4"/>
    </row>
    <row r="47" spans="1:22" ht="49.5" customHeight="1">
      <c r="A47" s="5"/>
      <c r="B47" s="58"/>
      <c r="C47" s="1641" t="s">
        <v>71</v>
      </c>
      <c r="D47" s="1641" t="s">
        <v>71</v>
      </c>
      <c r="E47" s="1641" t="s">
        <v>71</v>
      </c>
      <c r="F47" s="1641" t="s">
        <v>71</v>
      </c>
      <c r="G47" s="1633" t="s">
        <v>71</v>
      </c>
      <c r="H47" s="5"/>
      <c r="I47" s="5"/>
      <c r="K47" s="91"/>
      <c r="L47" s="91"/>
      <c r="M47" s="1"/>
      <c r="N47" s="1"/>
      <c r="O47" s="1"/>
      <c r="P47" s="1"/>
      <c r="Q47" s="1"/>
    </row>
    <row r="48" spans="1:22" ht="49.5" customHeight="1">
      <c r="A48" s="6"/>
      <c r="B48" s="59"/>
      <c r="C48" s="1642"/>
      <c r="D48" s="1642"/>
      <c r="E48" s="1642"/>
      <c r="F48" s="1642"/>
      <c r="G48" s="1634"/>
      <c r="H48" s="6"/>
      <c r="I48" s="6"/>
      <c r="K48" s="91"/>
      <c r="L48" s="91"/>
      <c r="M48" s="1"/>
      <c r="N48" s="1"/>
      <c r="O48" s="1"/>
      <c r="P48" s="1"/>
      <c r="Q48" s="1"/>
    </row>
    <row r="49" spans="1:17" ht="49.5" customHeight="1">
      <c r="A49" s="7"/>
      <c r="B49" s="86" t="s">
        <v>72</v>
      </c>
      <c r="C49" s="194">
        <v>1065.2</v>
      </c>
      <c r="D49" s="194">
        <v>46.6</v>
      </c>
      <c r="E49" s="194">
        <v>10.6</v>
      </c>
      <c r="F49" s="275"/>
      <c r="G49" s="317">
        <v>382.5</v>
      </c>
      <c r="H49" s="7"/>
      <c r="I49" s="7"/>
      <c r="K49" s="91"/>
      <c r="L49" s="91"/>
      <c r="M49" s="1"/>
      <c r="N49" s="1"/>
      <c r="O49" s="1"/>
      <c r="P49" s="1"/>
      <c r="Q49" s="1"/>
    </row>
    <row r="50" spans="1:17" ht="49.5" customHeight="1">
      <c r="A50" s="7"/>
      <c r="B50" s="85" t="s">
        <v>73</v>
      </c>
      <c r="C50" s="195">
        <v>1861.3</v>
      </c>
      <c r="D50" s="195">
        <v>31</v>
      </c>
      <c r="E50" s="195">
        <v>7.1</v>
      </c>
      <c r="F50" s="273"/>
      <c r="G50" s="318">
        <v>344.8</v>
      </c>
      <c r="H50" s="7"/>
      <c r="I50" s="7"/>
      <c r="K50" s="91"/>
      <c r="L50" s="91"/>
      <c r="M50" s="1"/>
      <c r="N50" s="1"/>
      <c r="O50" s="1"/>
      <c r="P50" s="1"/>
      <c r="Q50" s="1"/>
    </row>
    <row r="51" spans="1:17" ht="49.5" customHeight="1">
      <c r="A51" s="7"/>
      <c r="B51" s="85" t="s">
        <v>74</v>
      </c>
      <c r="C51" s="195">
        <v>649.20000000000005</v>
      </c>
      <c r="D51" s="195">
        <v>44</v>
      </c>
      <c r="E51" s="195">
        <v>12.2</v>
      </c>
      <c r="F51" s="273"/>
      <c r="G51" s="318">
        <v>375.7</v>
      </c>
      <c r="H51" s="7"/>
      <c r="I51" s="7"/>
      <c r="K51" s="91"/>
      <c r="L51" s="91"/>
      <c r="M51" s="1"/>
      <c r="N51" s="1"/>
      <c r="O51" s="1"/>
      <c r="P51" s="1"/>
      <c r="Q51" s="1"/>
    </row>
    <row r="52" spans="1:17" ht="49.5" customHeight="1">
      <c r="A52" s="7"/>
      <c r="B52" s="85" t="s">
        <v>75</v>
      </c>
      <c r="C52" s="195">
        <v>234.4</v>
      </c>
      <c r="D52" s="195">
        <v>17.3</v>
      </c>
      <c r="E52" s="195">
        <v>8.5</v>
      </c>
      <c r="F52" s="273"/>
      <c r="G52" s="318">
        <v>305.10000000000002</v>
      </c>
      <c r="H52" s="7"/>
      <c r="I52" s="7"/>
      <c r="K52" s="91"/>
      <c r="L52" s="91"/>
      <c r="M52" s="1"/>
      <c r="N52" s="1"/>
      <c r="O52" s="1"/>
      <c r="P52" s="1"/>
      <c r="Q52" s="1"/>
    </row>
    <row r="53" spans="1:17" ht="49.5" customHeight="1">
      <c r="A53" s="7"/>
      <c r="B53" s="85" t="s">
        <v>76</v>
      </c>
      <c r="C53" s="195">
        <v>303.39999999999998</v>
      </c>
      <c r="D53" s="195">
        <v>11.7</v>
      </c>
      <c r="E53" s="195">
        <v>3.5</v>
      </c>
      <c r="F53" s="273"/>
      <c r="G53" s="318">
        <v>142.4</v>
      </c>
      <c r="H53" s="7"/>
      <c r="I53" s="7"/>
      <c r="K53" s="91"/>
      <c r="L53" s="91"/>
      <c r="M53" s="1"/>
      <c r="N53" s="1"/>
      <c r="O53" s="1"/>
      <c r="P53" s="1"/>
      <c r="Q53" s="1"/>
    </row>
    <row r="54" spans="1:17" ht="49.5" customHeight="1">
      <c r="A54" s="7"/>
      <c r="B54" s="85" t="s">
        <v>77</v>
      </c>
      <c r="C54" s="195">
        <v>449.6</v>
      </c>
      <c r="D54" s="195">
        <v>13.4</v>
      </c>
      <c r="E54" s="195">
        <v>2</v>
      </c>
      <c r="F54" s="273"/>
      <c r="G54" s="318">
        <v>117.3</v>
      </c>
      <c r="H54" s="7"/>
      <c r="I54" s="7"/>
      <c r="K54" s="91"/>
      <c r="L54" s="91"/>
      <c r="M54" s="1"/>
      <c r="N54" s="1"/>
      <c r="O54" s="1"/>
      <c r="P54" s="1"/>
      <c r="Q54" s="1"/>
    </row>
    <row r="55" spans="1:17" ht="49.5" customHeight="1">
      <c r="A55" s="7"/>
      <c r="B55" s="85" t="s">
        <v>78</v>
      </c>
      <c r="C55" s="195">
        <v>249.5</v>
      </c>
      <c r="D55" s="195">
        <v>14.2</v>
      </c>
      <c r="E55" s="195">
        <v>0.6</v>
      </c>
      <c r="F55" s="273"/>
      <c r="G55" s="318">
        <v>63.7</v>
      </c>
      <c r="H55" s="7"/>
      <c r="I55" s="7"/>
      <c r="K55" s="91"/>
      <c r="L55" s="91"/>
      <c r="M55" s="1"/>
      <c r="N55" s="1"/>
      <c r="O55" s="1"/>
      <c r="P55" s="1"/>
      <c r="Q55" s="1"/>
    </row>
    <row r="56" spans="1:17" ht="49.5" customHeight="1">
      <c r="A56" s="7"/>
      <c r="B56" s="85" t="s">
        <v>79</v>
      </c>
      <c r="C56" s="195">
        <v>151.1</v>
      </c>
      <c r="D56" s="195">
        <v>21.3</v>
      </c>
      <c r="E56" s="195">
        <v>4.0999999999999996</v>
      </c>
      <c r="F56" s="273"/>
      <c r="G56" s="318">
        <v>96.6</v>
      </c>
      <c r="H56" s="7"/>
      <c r="I56" s="7"/>
      <c r="K56" s="91"/>
      <c r="L56" s="91"/>
      <c r="M56" s="1"/>
      <c r="N56" s="1"/>
      <c r="O56" s="1"/>
      <c r="P56" s="1"/>
      <c r="Q56" s="1"/>
    </row>
    <row r="57" spans="1:17" ht="49.5" customHeight="1">
      <c r="A57" s="7"/>
      <c r="B57" s="85" t="s">
        <v>53</v>
      </c>
      <c r="C57" s="195">
        <v>1153.0999999999999</v>
      </c>
      <c r="D57" s="195">
        <v>27.8</v>
      </c>
      <c r="E57" s="195">
        <v>1.2</v>
      </c>
      <c r="F57" s="273"/>
      <c r="G57" s="318">
        <v>701.6</v>
      </c>
      <c r="H57" s="7"/>
      <c r="I57" s="7"/>
      <c r="K57" s="91"/>
      <c r="L57" s="91"/>
      <c r="M57" s="1"/>
      <c r="N57" s="1"/>
      <c r="O57" s="1"/>
      <c r="P57" s="1"/>
      <c r="Q57" s="1"/>
    </row>
    <row r="58" spans="1:17" ht="49.5" customHeight="1">
      <c r="A58" s="7"/>
      <c r="B58" s="85" t="s">
        <v>3</v>
      </c>
      <c r="C58" s="195">
        <v>170.5</v>
      </c>
      <c r="D58" s="195">
        <v>21.6</v>
      </c>
      <c r="E58" s="195">
        <v>9.8000000000000007</v>
      </c>
      <c r="F58" s="273"/>
      <c r="G58" s="318">
        <v>394.7</v>
      </c>
      <c r="H58" s="7"/>
      <c r="I58" s="7"/>
      <c r="K58" s="91"/>
      <c r="L58" s="91"/>
      <c r="M58" s="1"/>
      <c r="N58" s="1"/>
      <c r="O58" s="1"/>
      <c r="P58" s="1"/>
      <c r="Q58" s="1"/>
    </row>
    <row r="59" spans="1:17" ht="49.5" customHeight="1" thickBot="1">
      <c r="A59" s="7"/>
      <c r="B59" s="86" t="s">
        <v>81</v>
      </c>
      <c r="C59" s="213">
        <v>-425.6</v>
      </c>
      <c r="D59" s="310">
        <v>-0.4</v>
      </c>
      <c r="E59" s="213">
        <v>0.3</v>
      </c>
      <c r="F59" s="274"/>
      <c r="G59" s="318">
        <v>152.69999999999999</v>
      </c>
      <c r="H59" s="7"/>
      <c r="I59" s="7"/>
      <c r="K59" s="91"/>
      <c r="L59" s="91"/>
      <c r="M59" s="1"/>
      <c r="N59" s="1"/>
      <c r="O59" s="1"/>
      <c r="P59" s="1"/>
      <c r="Q59" s="1"/>
    </row>
    <row r="60" spans="1:17" ht="49.5" customHeight="1" thickTop="1">
      <c r="A60" s="9"/>
      <c r="B60" s="87" t="s">
        <v>5</v>
      </c>
      <c r="C60" s="196">
        <v>5861.7</v>
      </c>
      <c r="D60" s="196">
        <v>249</v>
      </c>
      <c r="E60" s="196">
        <v>59.9</v>
      </c>
      <c r="F60" s="196">
        <v>48.5</v>
      </c>
      <c r="G60" s="319">
        <v>3077</v>
      </c>
      <c r="H60" s="9"/>
      <c r="I60" s="9"/>
      <c r="K60" s="91"/>
      <c r="L60" s="91"/>
      <c r="M60" s="1"/>
      <c r="N60" s="1"/>
      <c r="O60" s="1"/>
      <c r="P60" s="1"/>
      <c r="Q60" s="1"/>
    </row>
  </sheetData>
  <mergeCells count="62">
    <mergeCell ref="D4:D5"/>
    <mergeCell ref="G4:G5"/>
    <mergeCell ref="O3:R3"/>
    <mergeCell ref="U4:U5"/>
    <mergeCell ref="S3:V3"/>
    <mergeCell ref="T4:T5"/>
    <mergeCell ref="C3:F3"/>
    <mergeCell ref="G3:J3"/>
    <mergeCell ref="I4:I5"/>
    <mergeCell ref="C4:C5"/>
    <mergeCell ref="E4:E5"/>
    <mergeCell ref="V4:V5"/>
    <mergeCell ref="F4:F5"/>
    <mergeCell ref="K3:N3"/>
    <mergeCell ref="J4:J5"/>
    <mergeCell ref="N4:N5"/>
    <mergeCell ref="Q4:Q5"/>
    <mergeCell ref="H4:H5"/>
    <mergeCell ref="R4:R5"/>
    <mergeCell ref="S4:S5"/>
    <mergeCell ref="L4:L5"/>
    <mergeCell ref="O4:O5"/>
    <mergeCell ref="P4:P5"/>
    <mergeCell ref="M4:M5"/>
    <mergeCell ref="K4:K5"/>
    <mergeCell ref="C18:C19"/>
    <mergeCell ref="D18:D19"/>
    <mergeCell ref="F31:F32"/>
    <mergeCell ref="E18:E19"/>
    <mergeCell ref="M17:Q17"/>
    <mergeCell ref="H17:L17"/>
    <mergeCell ref="M18:M19"/>
    <mergeCell ref="J18:J19"/>
    <mergeCell ref="N18:N19"/>
    <mergeCell ref="Q18:Q19"/>
    <mergeCell ref="O18:O19"/>
    <mergeCell ref="L18:L19"/>
    <mergeCell ref="P18:P19"/>
    <mergeCell ref="C17:G17"/>
    <mergeCell ref="K18:K19"/>
    <mergeCell ref="I18:I19"/>
    <mergeCell ref="I31:I32"/>
    <mergeCell ref="H31:H32"/>
    <mergeCell ref="F18:F19"/>
    <mergeCell ref="G18:G19"/>
    <mergeCell ref="G31:G32"/>
    <mergeCell ref="B13:V14"/>
    <mergeCell ref="B42:V43"/>
    <mergeCell ref="G47:G48"/>
    <mergeCell ref="E31:E32"/>
    <mergeCell ref="C31:C32"/>
    <mergeCell ref="H30:L30"/>
    <mergeCell ref="C47:C48"/>
    <mergeCell ref="D47:D48"/>
    <mergeCell ref="E47:E48"/>
    <mergeCell ref="D31:D32"/>
    <mergeCell ref="F47:F48"/>
    <mergeCell ref="C30:G30"/>
    <mergeCell ref="L31:L32"/>
    <mergeCell ref="K31:K32"/>
    <mergeCell ref="H18:H19"/>
    <mergeCell ref="J31:J32"/>
  </mergeCells>
  <phoneticPr fontId="2"/>
  <printOptions horizontalCentered="1"/>
  <pageMargins left="0.47244094488188981" right="0.47244094488188981" top="0.39370078740157483" bottom="0.39370078740157483" header="0.27559055118110237" footer="0.27559055118110237"/>
  <pageSetup paperSize="8" scale="27" orientation="landscape"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2.02.01</AppVersion>
  <CustomXmlVersion>2.02.01</CustomXmlVersion>
  <IsHighlightMode>False</IsHighlightMode>
  <LastOperationSubsidiaryCompanyId>05597</LastOperationSubsidiaryCompanyId>
  <Links>
    <LinkInfo LinkId="251" Error="">PD94bWwgdmVyc2lvbj0iMS4wIiBlbmNvZGluZz0idXRmLTgiPz4NCjxMaW5rSW5mb0V4Y2VsIHhtbG5zOnhzaT0iaHR0cDovL3d3dy53My5vcmcvMjAwMS9YTUxTY2hlbWEtaW5zdGFuY2UiIHhtbG5zOnhzZD0iaHR0cDovL3d3dy53My5vcmcvMjAwMS9YTUxTY2hlbWEiPg0KICA8TGlua0luZm9Db3JlPg0KICAgIDxMaW5rSWQ+MjUxPC9MaW5rSWQ+DQogICAgPEluZmxvd1ZhbD4yLDM2OCw1MDA8L0luZmxvd1ZhbD4NCiAgICA8RGlzcFZhbD4yLDM2OCw1MDAgPC9EaXNwVmFsPg0KICAgIDxMYXN0VXBkVGltZT4yMDI0LzA3LzI5IDg6NDE6MzE8L0xhc3RVcGRUaW1lPg0KICAgIDxXb3Jrc2hlZXROTT5QTOOAkElGUlPjgJEgPC9Xb3Jrc2hlZXROTT4NCiAgICA8TGlua0NlbGxBZGRyZXNzQTE+Tjc8L0xpbmtDZWxsQWRkcmVzc0ExPg0KICAgIDxMaW5rQ2VsbEFkZHJlc3NSMUMxPlI3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IsMzY4LDUwMCwzMTMsMDAwPC9PcmlnaW5hbFZhbD4NCiAgICA8TGFzdE51bVZhbD4yLDM2OCw1MDA8L0xhc3ROdW1WYWw+DQogICAgPFJhd0xpbmtWYWw+MiwzNjgsNTAw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2" Error="">PD94bWwgdmVyc2lvbj0iMS4wIiBlbmNvZGluZz0idXRmLTgiPz4NCjxMaW5rSW5mb0V4Y2VsIHhtbG5zOnhzaT0iaHR0cDovL3d3dy53My5vcmcvMjAwMS9YTUxTY2hlbWEtaW5zdGFuY2UiIHhtbG5zOnhzZD0iaHR0cDovL3d3dy53My5vcmcvMjAwMS9YTUxTY2hlbWEiPg0KICA8TGlua0luZm9Db3JlPg0KICAgIDxMaW5rSWQ+MjUyPC9MaW5rSWQ+DQogICAgPEluZmxvd1ZhbD4xMTEsMzM5PC9JbmZsb3dWYWw+DQogICAgPERpc3BWYWw+MTExLDMzOSA8L0Rpc3BWYWw+DQogICAgPExhc3RVcGRUaW1lPjIwMjQvMDcvMjkgODo0MTozMTwvTGFzdFVwZFRpbWU+DQogICAgPFdvcmtzaGVldE5NPlBM44CQSUZSU+OAkSA8L1dvcmtzaGVldE5NPg0KICAgIDxMaW5rQ2VsbEFkZHJlc3NBMT5OODwvTGlua0NlbGxBZGRyZXNzQTE+DQogICAgPExpbmtDZWxsQWRkcmVzc1IxQzE+Uj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TExLDMzOSw3NzgsMDAwPC9PcmlnaW5hbFZhbD4NCiAgICA8TGFzdE51bVZhbD4xMTEsMzM5PC9MYXN0TnVtVmFsPg0KICAgIDxSYXdMaW5rVmFsPjExMSwzMzk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3" Error="">PD94bWwgdmVyc2lvbj0iMS4wIiBlbmNvZGluZz0idXRmLTgiPz4NCjxMaW5rSW5mb0V4Y2VsIHhtbG5zOnhzaT0iaHR0cDovL3d3dy53My5vcmcvMjAwMS9YTUxTY2hlbWEtaW5zdGFuY2UiIHhtbG5zOnhzZD0iaHR0cDovL3d3dy53My5vcmcvMjAwMS9YTUxTY2hlbWEiPg0KICA8TGlua0luZm9Db3JlPg0KICAgIDxMaW5rSWQ+MjUzPC9MaW5rSWQ+DQogICAgPEluZmxvd1ZhbD4yLDQ3OSw4NDA8L0luZmxvd1ZhbD4NCiAgICA8RGlzcFZhbD4yLDQ3OSw4NDAgPC9EaXNwVmFsPg0KICAgIDxMYXN0VXBkVGltZT4yMDI0LzA3LzI5IDg6NDE6MzE8L0xhc3RVcGRUaW1lPg0KICAgIDxXb3Jrc2hlZXROTT5QTOOAkElGUlPjgJEgPC9Xb3Jrc2hlZXROTT4NCiAgICA8TGlua0NlbGxBZGRyZXNzQTE+Tjk8L0xpbmtDZWxsQWRkcmVzc0ExPg0KICAgIDxMaW5rQ2VsbEFkZHJlc3NSMUMxPlI5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EwMT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yLDQ3OSw4NDAsMDkxLDAwMDwvT3JpZ2luYWxWYWw+DQogICAgPExhc3ROdW1WYWw+Miw0NzksODQwPC9MYXN0TnVtVmFsPg0KICAgIDxSYXdMaW5rVmFsPjIsNDc5LDg0M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4" Error="">PD94bWwgdmVyc2lvbj0iMS4wIiBlbmNvZGluZz0idXRmLTgiPz4NCjxMaW5rSW5mb0V4Y2VsIHhtbG5zOnhzaT0iaHR0cDovL3d3dy53My5vcmcvMjAwMS9YTUxTY2hlbWEtaW5zdGFuY2UiIHhtbG5zOnhzZD0iaHR0cDovL3d3dy53My5vcmcvMjAwMS9YTUxTY2hlbWEiPg0KICA8TGlua0luZm9Db3JlPg0KICAgIDxMaW5rSWQ+MjU0PC9MaW5rSWQ+DQogICAgPEluZmxvd1ZhbD4tMiwxNDIsMjcyPC9JbmZsb3dWYWw+DQogICAgPERpc3BWYWw+KDIsMTQyLDI3Mik8L0Rpc3BWYWw+DQogICAgPExhc3RVcGRUaW1lPjIwMjQvMDcvMjkgODo0MTozMTwvTGFzdFVwZFRpbWU+DQogICAgPFdvcmtzaGVldE5NPlBM44CQSUZSU+OAkSA8L1dvcmtzaGVldE5NPg0KICAgIDxMaW5rQ2VsbEFkZHJlc3NBMT5OMTA8L0xpbmtDZWxsQWRkcmVzc0ExPg0KICAgIDxMaW5rQ2VsbEFkZHJlc3NSMUMxPlIxM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I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jBaMDAjPC9JdGVtSWQ+DQogICAgPERpc3BJdGVtSWQ+SzIxMDIwWjAwMDwvRGlzcEl0ZW1JZD4NCiAgICA8Q29sSWQ+UjMwMTAwMDAwIzwvQ29sSWQ+DQogICAgPFRlbUF4aXNUeXA+MTAwMDAwPC9UZW1BeGlzVHlwPg0KICAgIDxNZW51Tm0+6YCj57WQ57SU5pCN55uK6KiI566X5pu4PC9NZW51Tm0+DQogICAgPEl0ZW1ObT7ljp/kvqE8L0l0ZW1ObT4NCiAgICA8Q29sTm0+5b2T5pyf6YeR6aGNPC9Db2xObT4NCiAgICA8T3JpZ2luYWxWYWw+LTIsMTQyLDI3MiwzNzEsMDAwPC9PcmlnaW5hbFZhbD4NCiAgICA8TGFzdE51bVZhbD4tMiwxNDIsMjcyPC9MYXN0TnVtVmFsPg0KICAgIDxSYXdMaW5rVmFsPi0yLDE0MiwyNzI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5" Error="">PD94bWwgdmVyc2lvbj0iMS4wIiBlbmNvZGluZz0idXRmLTgiPz4NCjxMaW5rSW5mb0V4Y2VsIHhtbG5zOnhzaT0iaHR0cDovL3d3dy53My5vcmcvMjAwMS9YTUxTY2hlbWEtaW5zdGFuY2UiIHhtbG5zOnhzZD0iaHR0cDovL3d3dy53My5vcmcvMjAwMS9YTUxTY2hlbWEiPg0KICA8TGlua0luZm9Db3JlPg0KICAgIDxMaW5rSWQ+MjU1PC9MaW5rSWQ+DQogICAgPEluZmxvd1ZhbD4zMzcsNTY3PC9JbmZsb3dWYWw+DQogICAgPERpc3BWYWw+MzM3LDU2NyA8L0Rpc3BWYWw+DQogICAgPExhc3RVcGRUaW1lPjIwMjQvMDcvMjkgODo0MTozMTwvTGFzdFVwZFRpbWU+DQogICAgPFdvcmtzaGVldE5NPlBM44CQSUZSU+OAkSA8L1dvcmtzaGVldE5NPg0KICAgIDxMaW5rQ2VsbEFkZHJlc3NBMT5OMTE8L0xpbmtDZWxsQWRkcmVzc0ExPg0KICAgIDxMaW5rQ2VsbEFkZHJlc3NSMUMxPlIxM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M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zM3LDU2Nyw3MjAsMDAwPC9PcmlnaW5hbFZhbD4NCiAgICA8TGFzdE51bVZhbD4zMzcsNTY3PC9MYXN0TnVtVmFsPg0KICAgIDxSYXdMaW5rVmFsPjMzNyw1Nj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6" Error="">PD94bWwgdmVyc2lvbj0iMS4wIiBlbmNvZGluZz0idXRmLTgiPz4NCjxMaW5rSW5mb0V4Y2VsIHhtbG5zOnhzaT0iaHR0cDovL3d3dy53My5vcmcvMjAwMS9YTUxTY2hlbWEtaW5zdGFuY2UiIHhtbG5zOnhzZD0iaHR0cDovL3d3dy53My5vcmcvMjAwMS9YTUxTY2hlbWEiPg0KICA8TGlua0luZm9Db3JlPg0KICAgIDxMaW5rSWQ+MjU2PC9MaW5rSWQ+DQogICAgPEluZmxvd1ZhbD4tMjIyLDc3MTwvSW5mbG93VmFsPg0KICAgIDxEaXNwVmFsPigyMjIsNzcxKTwvRGlzcFZhbD4NCiAgICA8TGFzdFVwZFRpbWU+MjAyNC8wNy8yOSA4OjQxOjMxPC9MYXN0VXBkVGltZT4NCiAgICA8V29ya3NoZWV0Tk0+UEzjgJBJRlJT44CRIDwvV29ya3NoZWV0Tk0+DQogICAgPExpbmtDZWxsQWRkcmVzc0ExPk4xMjwvTGlua0NlbGxBZGRyZXNzQTE+DQogICAgPExpbmtDZWxsQWRkcmVzc1IxQzE+UjEy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yMjIsNzcxLDg0OSwwMDA8L09yaWdpbmFsVmFsPg0KICAgIDxMYXN0TnVtVmFsPi0yMjIsNzcxPC9MYXN0TnVtVmFsPg0KICAgIDxSYXdMaW5rVmFsPi0yMjIsNzcx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2" Error="">PD94bWwgdmVyc2lvbj0iMS4wIiBlbmNvZGluZz0idXRmLTgiPz4NCjxMaW5rSW5mb0V4Y2VsIHhtbG5zOnhzaT0iaHR0cDovL3d3dy53My5vcmcvMjAwMS9YTUxTY2hlbWEtaW5zdGFuY2UiIHhtbG5zOnhzZD0iaHR0cDovL3d3dy53My5vcmcvMjAwMS9YTUxTY2hlbWEiPg0KICA8TGlua0luZm9Db3JlPg0KICAgIDxMaW5rSWQ+MjYyPC9MaW5rSWQ+DQogICAgPEluZmxvd1ZhbD4tOCwzMDE8L0luZmxvd1ZhbD4NCiAgICA8RGlzcFZhbD4oOCwzMDEpPC9EaXNwVmFsPg0KICAgIDxMYXN0VXBkVGltZT4yMDI0LzA3LzI5IDg6NDE6MzE8L0xhc3RVcGRUaW1lPg0KICAgIDxXb3Jrc2hlZXROTT5QTOOAkElGUlPjgJEgPC9Xb3Jrc2hlZXROTT4NCiAgICA8TGlua0NlbGxBZGRyZXNzQTE+TjE5PC9MaW5rQ2VsbEFkZHJlc3NBMT4NCiAgICA8TGlua0NlbGxBZGRyZXNzUjFDMT5SMT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gsMzAxLDY1MSwwMDA8L09yaWdpbmFsVmFsPg0KICAgIDxMYXN0TnVtVmFsPi04LDMwMTwvTGFzdE51bVZhbD4NCiAgICA8UmF3TGlua1ZhbD4tOCwzMDE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1" Error="">PD94bWwgdmVyc2lvbj0iMS4wIiBlbmNvZGluZz0idXRmLTgiPz4NCjxMaW5rSW5mb0V4Y2VsIHhtbG5zOnhzaT0iaHR0cDovL3d3dy53My5vcmcvMjAwMS9YTUxTY2hlbWEtaW5zdGFuY2UiIHhtbG5zOnhzZD0iaHR0cDovL3d3dy53My5vcmcvMjAwMS9YTUxTY2hlbWEiPg0KICA8TGlua0luZm9Db3JlPg0KICAgIDxMaW5rSWQ+MjYxPC9MaW5rSWQ+DQogICAgPEluZmxvd1ZhbD4xMSwwNDA8L0luZmxvd1ZhbD4NCiAgICA8RGlzcFZhbD4xMSwwNDAgPC9EaXNwVmFsPg0KICAgIDxMYXN0VXBkVGltZT4yMDI0LzA3LzI5IDg6NDE6MzE8L0xhc3RVcGRUaW1lPg0KICAgIDxXb3Jrc2hlZXROTT5QTOOAkElGUlPjgJEgPC9Xb3Jrc2hlZXROTT4NCiAgICA8TGlua0NlbGxBZGRyZXNzQTE+TjE4PC9MaW5rQ2VsbEFkZHJlc3NBMT4NCiAgICA8TGlua0NlbGxBZGRyZXNzUjFDMT5SMT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DwvSXRlbUlkPg0KICAgIDxEaXNwSXRlbUlkPksyMTA0MDgwMDwvRGlzcEl0ZW1JZD4NCiAgICA8Q29sSWQ+UjMwMTAwMDAwIzwvQ29sSWQ+DQogICAgPFRlbUF4aXNUeXA+MTAwMDAwPC9UZW1BeGlzVHlwPg0KICAgIDxNZW51Tm0+6YCj57WQ57SU5pCN55uK6KiI566X5pu4PC9NZW51Tm0+DQogICAgPEl0ZW1ObT7jgZ3jga7ku5bjga7lj47nm4o8L0l0ZW1ObT4NCiAgICA8Q29sTm0+5b2T5pyf6YeR6aGNPC9Db2xObT4NCiAgICA8T3JpZ2luYWxWYWw+MTEsMDQwLDgxMCwwMDA8L09yaWdpbmFsVmFsPg0KICAgIDxMYXN0TnVtVmFsPjExLDA0MDwvTGFzdE51bVZhbD4NCiAgICA8UmF3TGlua1ZhbD4xMSwwNDA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0" Error="">PD94bWwgdmVyc2lvbj0iMS4wIiBlbmNvZGluZz0idXRmLTgiPz4NCjxMaW5rSW5mb0V4Y2VsIHhtbG5zOnhzaT0iaHR0cDovL3d3dy53My5vcmcvMjAwMS9YTUxTY2hlbWEtaW5zdGFuY2UiIHhtbG5zOnhzZD0iaHR0cDovL3d3dy53My5vcmcvMjAwMS9YTUxTY2hlbWEiPg0KICA8TGlua0luZm9Db3JlPg0KICAgIDxMaW5rSWQ+MjYwPC9MaW5rSWQ+DQogICAgPEluZmxvd1ZhbD4tOCw2MDQ8L0luZmxvd1ZhbD4NCiAgICA8RGlzcFZhbD4oOCw2MDQpPC9EaXNwVmFsPg0KICAgIDxMYXN0VXBkVGltZT4yMDI0LzA3LzI5IDg6NDE6MzE8L0xhc3RVcGRUaW1lPg0KICAgIDxXb3Jrc2hlZXROTT5QTOOAkElGUlPjgJEgPC9Xb3Jrc2hlZXROTT4NCiAgICA8TGlua0NlbGxBZGRyZXNzQTE+TjE3PC9MaW5rQ2VsbEFkZHJlc3NBMT4NCiAgICA8TGlua0NlbGxBZGRyZXNzUjFDMT5SMT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gsNjA0LDMzNSwwMDA8L09yaWdpbmFsVmFsPg0KICAgIDxMYXN0TnVtVmFsPi04LDYwNDwvTGFzdE51bVZhbD4NCiAgICA8UmF3TGlua1ZhbD4tOCw2MD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9" Error="">PD94bWwgdmVyc2lvbj0iMS4wIiBlbmNvZGluZz0idXRmLTgiPz4NCjxMaW5rSW5mb0V4Y2VsIHhtbG5zOnhzaT0iaHR0cDovL3d3dy53My5vcmcvMjAwMS9YTUxTY2hlbWEtaW5zdGFuY2UiIHhtbG5zOnhzZD0iaHR0cDovL3d3dy53My5vcmcvMjAwMS9YTUxTY2hlbWEiPg0KICA8TGlua0luZm9Db3JlPg0KICAgIDxMaW5rSWQ+MjU5PC9MaW5rSWQ+DQogICAgPEluZmxvd1ZhbD4zMCw3NzY8L0luZmxvd1ZhbD4NCiAgICA8RGlzcFZhbD4zMCw3NzYgPC9EaXNwVmFsPg0KICAgIDxMYXN0VXBkVGltZT4yMDI0LzA3LzI5IDg6NDE6MzE8L0xhc3RVcGRUaW1lPg0KICAgIDxXb3Jrc2hlZXROTT5QTOOAkElGUlPjgJEgPC9Xb3Jrc2hlZXROTT4NCiAgICA8TGlua0NlbGxBZGRyZXNzQTE+TjE2PC9MaW5rQ2VsbEFkZHJlc3NBMT4NCiAgICA8TGlua0NlbGxBZGRyZXNzUjFDMT5SMT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zAsNzc2LDA0MywwMDA8L09yaWdpbmFsVmFsPg0KICAgIDxMYXN0TnVtVmFsPjMwLDc3NjwvTGFzdE51bVZhbD4NCiAgICA8UmF3TGlua1ZhbD4zMCw3NzY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8" Error="">PD94bWwgdmVyc2lvbj0iMS4wIiBlbmNvZGluZz0idXRmLTgiPz4NCjxMaW5rSW5mb0V4Y2VsIHhtbG5zOnhzaT0iaHR0cDovL3d3dy53My5vcmcvMjAwMS9YTUxTY2hlbWEtaW5zdGFuY2UiIHhtbG5zOnhzZD0iaHR0cDovL3d3dy53My5vcmcvMjAwMS9YTUxTY2hlbWEiPg0KICA8TGlua0luZm9Db3JlPg0KICAgIDxMaW5rSWQ+MjU4PC9MaW5rSWQ+DQogICAgPEluZmxvd1ZhbD4tMTQsMzM4PC9JbmZsb3dWYWw+DQogICAgPERpc3BWYWw+KDE0LDMzOCk8L0Rpc3BWYWw+DQogICAgPExhc3RVcGRUaW1lPjIwMjQvMDcvMjkgODo0MTozMTwvTGFzdFVwZFRpbWU+DQogICAgPFdvcmtzaGVldE5NPlBM44CQSUZSU+OAkSA8L1dvcmtzaGVldE5NPg0KICAgIDxMaW5rQ2VsbEFkZHJlc3NBMT5OMTU8L0xpbmtDZWxsQWRkcmVzc0ExPg0KICAgIDxMaW5rQ2VsbEFkZHJlc3NSMUMxPlIxN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TQsMzM4LDQzNCwwMDA8L09yaWdpbmFsVmFsPg0KICAgIDxMYXN0TnVtVmFsPi0xNCwzMzg8L0xhc3ROdW1WYWw+DQogICAgPFJhd0xpbmtWYWw+LTE0LDMzO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7" Error="">PD94bWwgdmVyc2lvbj0iMS4wIiBlbmNvZGluZz0idXRmLTgiPz4NCjxMaW5rSW5mb0V4Y2VsIHhtbG5zOnhzaT0iaHR0cDovL3d3dy53My5vcmcvMjAwMS9YTUxTY2hlbWEtaW5zdGFuY2UiIHhtbG5zOnhzZD0iaHR0cDovL3d3dy53My5vcmcvMjAwMS9YTUxTY2hlbWEiPg0KICA8TGlua0luZm9Db3JlPg0KICAgIDxMaW5rSWQ+MjU3PC9MaW5rSWQ+DQogICAgPEluZmxvd1ZhbD4yLDE5NzwvSW5mbG93VmFsPg0KICAgIDxEaXNwVmFsPjIsMTk3IDwvRGlzcFZhbD4NCiAgICA8TGFzdFVwZFRpbWU+MjAyNC8wNy8yOSA4OjQxOjMxPC9MYXN0VXBkVGltZT4NCiAgICA8V29ya3NoZWV0Tk0+UEzjgJBJRlJT44CRIDwvV29ya3NoZWV0Tk0+DQogICAgPExpbmtDZWxsQWRkcmVzc0ExPk4xNDwvTGlua0NlbGxBZGRyZXNzQTE+DQogICAgPExpbmtDZWxsQWRkcmVzc1IxQzE+UjE0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IsMTk3LDk0NCwwMDA8L09yaWdpbmFsVmFsPg0KICAgIDxMYXN0TnVtVmFsPjIsMTk3PC9MYXN0TnVtVmFsPg0KICAgIDxSYXdMaW5rVmFsPjIsMTk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3" Error="">PD94bWwgdmVyc2lvbj0iMS4wIiBlbmNvZGluZz0idXRmLTgiPz4NCjxMaW5rSW5mb0V4Y2VsIHhtbG5zOnhzaT0iaHR0cDovL3d3dy53My5vcmcvMjAwMS9YTUxTY2hlbWEtaW5zdGFuY2UiIHhtbG5zOnhzZD0iaHR0cDovL3d3dy53My5vcmcvMjAwMS9YTUxTY2hlbWEiPg0KICA8TGlua0luZm9Db3JlPg0KICAgIDxMaW5rSWQ+MjYzPC9MaW5rSWQ+DQogICAgPEluZmxvd1ZhbD4xOSw1MzQ8L0luZmxvd1ZhbD4NCiAgICA8RGlzcFZhbD4xOSw1MzQgPC9EaXNwVmFsPg0KICAgIDxMYXN0VXBkVGltZT4yMDI0LzA3LzI5IDg6NDE6MzE8L0xhc3RVcGRUaW1lPg0KICAgIDxXb3Jrc2hlZXROTT5QTOOAkElGUlPjgJEgPC9Xb3Jrc2hlZXROTT4NCiAgICA8TGlua0NlbGxBZGRyZXNzQTE+TjI2PC9MaW5rQ2VsbEFkZHJlc3NBMT4NCiAgICA8TGlua0NlbGxBZGRyZXNzUjFDMT5SMj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DwvSXRlbUlkPg0KICAgIDxEaXNwSXRlbUlkPksyMTA2MDFaMDwvRGlzcEl0ZW1JZD4NCiAgICA8Q29sSWQ+UjMwMTAwMDAwIzwvQ29sSWQ+DQogICAgPFRlbUF4aXNUeXA+MTAwMDAwPC9UZW1BeGlzVHlwPg0KICAgIDxNZW51Tm0+6YCj57WQ57SU5pCN55uK6KiI566X5pu4PC9NZW51Tm0+DQogICAgPEl0ZW1ObT7ph5Hono3lj47nm4rlkIjoqIg8L0l0ZW1ObT4NCiAgICA8Q29sTm0+5b2T5pyf6YeR6aGNPC9Db2xObT4NCiAgICA8T3JpZ2luYWxWYWw+MTksNTM0LDIzMCwwMDA8L09yaWdpbmFsVmFsPg0KICAgIDxMYXN0TnVtVmFsPjE5LDUzNDwvTGFzdE51bVZhbD4NCiAgICA8UmF3TGlua1ZhbD4xOSw1Mz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4" Error="">PD94bWwgdmVyc2lvbj0iMS4wIiBlbmNvZGluZz0idXRmLTgiPz4NCjxMaW5rSW5mb0V4Y2VsIHhtbG5zOnhzaT0iaHR0cDovL3d3dy53My5vcmcvMjAwMS9YTUxTY2hlbWEtaW5zdGFuY2UiIHhtbG5zOnhzZD0iaHR0cDovL3d3dy53My5vcmcvMjAwMS9YTUxTY2hlbWEiPg0KICA8TGlua0luZm9Db3JlPg0KICAgIDxMaW5rSWQ+MjY0PC9MaW5rSWQ+DQogICAgPEluZmxvd1ZhbD4xMiw4MDI8L0luZmxvd1ZhbD4NCiAgICA8RGlzcFZhbD4xMiw4MDIgPC9EaXNwVmFsPg0KICAgIDxMYXN0VXBkVGltZT4yMDI0LzA3LzI5IDg6NDE6MzE8L0xhc3RVcGRUaW1lPg0KICAgIDxXb3Jrc2hlZXROTT5QTOOAkElGUlPjgJEgPC9Xb3Jrc2hlZXROTT4NCiAgICA8TGlua0NlbGxBZGRyZXNzQTE+TjIzPC9MaW5rQ2VsbEFkZHJlc3NBMT4NCiAgICA8TGlua0NlbGxBZGRyZXNzUjFDMT5SMjN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TwvSXRlbUlkPg0KICAgIDxEaXNwSXRlbUlkPksyMTA2MDExMDwvRGlzcEl0ZW1JZD4NCiAgICA8Q29sSWQ+UjMwMTAwMDAwIzwvQ29sSWQ+DQogICAgPFRlbUF4aXNUeXA+MTAwMDAwPC9UZW1BeGlzVHlwPg0KICAgIDxNZW51Tm0+6YCj57WQ57SU5pCN55uK6KiI566X5pu4PC9NZW51Tm0+DQogICAgPEl0ZW1ObT7lj5flj5bliKnmga88L0l0ZW1ObT4NCiAgICA8Q29sTm0+5b2T5pyf6YeR6aGNPC9Db2xObT4NCiAgICA8T3JpZ2luYWxWYWw+MTIsODAyLDIyMiwwMDA8L09yaWdpbmFsVmFsPg0KICAgIDxMYXN0TnVtVmFsPjEyLDgwMjwvTGFzdE51bVZhbD4NCiAgICA8UmF3TGlua1ZhbD4xMiw4MDI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5" Error="">PD94bWwgdmVyc2lvbj0iMS4wIiBlbmNvZGluZz0idXRmLTgiPz4NCjxMaW5rSW5mb0V4Y2VsIHhtbG5zOnhzaT0iaHR0cDovL3d3dy53My5vcmcvMjAwMS9YTUxTY2hlbWEtaW5zdGFuY2UiIHhtbG5zOnhzZD0iaHR0cDovL3d3dy53My5vcmcvMjAwMS9YTUxTY2hlbWEiPg0KICA8TGlua0luZm9Db3JlPg0KICAgIDxMaW5rSWQ+MjY1PC9MaW5rSWQ+DQogICAgPEluZmxvd1ZhbD42LDczMjwvSW5mbG93VmFsPg0KICAgIDxEaXNwVmFsPjYsNzMyIDwvRGlzcFZhbD4NCiAgICA8TGFzdFVwZFRpbWU+MjAyNC8wNy8yOSA4OjQxOjMxPC9MYXN0VXBkVGltZT4NCiAgICA8V29ya3NoZWV0Tk0+UEzjgJBJRlJT44CRIDwvV29ya3NoZWV0Tk0+DQogICAgPExpbmtDZWxsQWRkcmVzc0ExPk4yNDwvTGlua0NlbGxBZGRyZXNzQTE+DQogICAgPExpbmtDZWxsQWRkcmVzc1IxQzE+UjI0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YsNzMyLDAwOCwwMDA8L09yaWdpbmFsVmFsPg0KICAgIDxMYXN0TnVtVmFsPjYsNzMyPC9MYXN0TnVtVmFsPg0KICAgIDxSYXdMaW5rVmFsPjYsNzM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3" Error="">PD94bWwgdmVyc2lvbj0iMS4wIiBlbmNvZGluZz0idXRmLTgiPz4NCjxMaW5rSW5mb0V4Y2VsIHhtbG5zOnhzaT0iaHR0cDovL3d3dy53My5vcmcvMjAwMS9YTUxTY2hlbWEtaW5zdGFuY2UiIHhtbG5zOnhzZD0iaHR0cDovL3d3dy53My5vcmcvMjAwMS9YTUxTY2hlbWEiPg0KICA8TGlua0luZm9Db3JlPg0KICAgIDxMaW5rSWQ+NDUzPC9MaW5rSWQ+DQogICAgPEluZmxvd1ZhbD7vvI08L0luZmxvd1ZhbD4NCiAgICA8RGlzcFZhbD7vvI08L0Rpc3BWYWw+DQogICAgPExhc3RVcGRUaW1lPjIwMjQvMDcvMjkgODo0MTozMTwvTGFzdFVwZFRpbWU+DQogICAgPFdvcmtzaGVldE5NPlBM44CQSUZSU+OAkSA8L1dvcmtzaGVldE5NPg0KICAgIDxMaW5rQ2VsbEFkZHJlc3NBMT5OMjU8L0xpbmtDZWxsQWRkcmVzc0ExPg0KICAgIDxMaW5rQ2VsbEFkZHJlc3NSMUMxPlIyN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zPC9JdGVtSWQ+DQogICAgPERpc3BJdGVtSWQ+SzIxMDYwMTkwPC9EaXNwSXRlbUlkPg0KICAgIDxDb2xJZD5SMzAxMDAwMDAjPC9Db2xJZD4NCiAgICA8VGVtQXhpc1R5cD4xMDAwMDA8L1RlbUF4aXNUeXA+DQogICAgPE1lbnVObT7pgKPntZDntJTmkI3nm4roqIjnrpfmm7g8L01lbnVObT4NCiAgICA8SXRlbU5tPuOBneOBruS7luOBrumHkeiejeWPjuebijwvSXRlbU5tPg0KICAgIDxDb2xObT7lvZPmnJ/ph5HpoY08L0NvbE5tPg0KICAgIDxPcmlnaW5hbFZhbD4wPC9PcmlnaW5hbFZhbD4NCiAgICA8TGFzdE51bVZhbD7vvI08L0xhc3ROdW1WYWw+DQogICAgPFJhd0xpbmtWYWw+77yN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E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268" Error="">PD94bWwgdmVyc2lvbj0iMS4wIiBlbmNvZGluZz0idXRmLTgiPz4NCjxMaW5rSW5mb0V4Y2VsIHhtbG5zOnhzaT0iaHR0cDovL3d3dy53My5vcmcvMjAwMS9YTUxTY2hlbWEtaW5zdGFuY2UiIHhtbG5zOnhzZD0iaHR0cDovL3d3dy53My5vcmcvMjAwMS9YTUxTY2hlbWEiPg0KICA8TGlua0luZm9Db3JlPg0KICAgIDxMaW5rSWQ+MjY4PC9MaW5rSWQ+DQogICAgPEluZmxvd1ZhbD4tMTgsNTM3PC9JbmZsb3dWYWw+DQogICAgPERpc3BWYWw+KDE4LDUzNyk8L0Rpc3BWYWw+DQogICAgPExhc3RVcGRUaW1lPjIwMjQvMDcvMjkgODo0MTozMTwvTGFzdFVwZFRpbWU+DQogICAgPFdvcmtzaGVldE5NPlBM44CQSUZSU+OAkSA8L1dvcmtzaGVldE5NPg0KICAgIDxMaW5rQ2VsbEFkZHJlc3NBMT5OMjg8L0xpbmtDZWxsQWRkcmVzc0ExPg0KICAgIDxMaW5rQ2VsbEFkZHJlc3NSMUMxPlIyO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ph5HpoY08L0NvbE5tPg0KICAgIDxPcmlnaW5hbFZhbD4tMTgsNTM3LDI4MCwwMDA8L09yaWdpbmFsVmFsPg0KICAgIDxMYXN0TnVtVmFsPi0xOCw1Mzc8L0xhc3ROdW1WYWw+DQogICAgPFJhd0xpbmtWYWw+LTE4LDUz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7" Error="">PD94bWwgdmVyc2lvbj0iMS4wIiBlbmNvZGluZz0idXRmLTgiPz4NCjxMaW5rSW5mb0V4Y2VsIHhtbG5zOnhzaT0iaHR0cDovL3d3dy53My5vcmcvMjAwMS9YTUxTY2hlbWEtaW5zdGFuY2UiIHhtbG5zOnhzZD0iaHR0cDovL3d3dy53My5vcmcvMjAwMS9YTUxTY2hlbWEiPg0KICA8TGlua0luZm9Db3JlPg0KICAgIDxMaW5rSWQ+MjY3PC9MaW5rSWQ+DQogICAgPEluZmxvd1ZhbD4tMTksMzQ1PC9JbmZsb3dWYWw+DQogICAgPERpc3BWYWw+KDE5LDM0NSk8L0Rpc3BWYWw+DQogICAgPExhc3RVcGRUaW1lPjIwMjQvMDcvMjkgODo0MTozMTwvTGFzdFVwZFRpbWU+DQogICAgPFdvcmtzaGVldE5NPlBM44CQSUZSU+OAkSA8L1dvcmtzaGVldE5NPg0KICAgIDxMaW5rQ2VsbEFkZHJlc3NBMT5OMzA8L0xpbmtDZWxsQWRkcmVzc0ExPg0KICAgIDxMaW5rQ2VsbEFkZHJlc3NSMUMxPlIzM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MTksMzQ1LDc0MSwwMDA8L09yaWdpbmFsVmFsPg0KICAgIDxMYXN0TnVtVmFsPi0xOSwzNDU8L0xhc3ROdW1WYWw+DQogICAgPFJhd0xpbmtWYWw+LTE5LDM0NT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9" Error="">PD94bWwgdmVyc2lvbj0iMS4wIiBlbmNvZGluZz0idXRmLTgiPz4NCjxMaW5rSW5mb0V4Y2VsIHhtbG5zOnhzaT0iaHR0cDovL3d3dy53My5vcmcvMjAwMS9YTUxTY2hlbWEtaW5zdGFuY2UiIHhtbG5zOnhzZD0iaHR0cDovL3d3dy53My5vcmcvMjAwMS9YTUxTY2hlbWEiPg0KICA8TGlua0luZm9Db3JlPg0KICAgIDxMaW5rSWQ+MjY5PC9MaW5rSWQ+DQogICAgPEluZmxvd1ZhbD4yNywyODI8L0luZmxvd1ZhbD4NCiAgICA8RGlzcFZhbD4yNywyODIgPC9EaXNwVmFsPg0KICAgIDxMYXN0VXBkVGltZT4yMDI0LzA3LzI5IDg6NDE6MzE8L0xhc3RVcGRUaW1lPg0KICAgIDxXb3Jrc2hlZXROTT5QTOOAkElGUlPjgJEgPC9Xb3Jrc2hlZXROTT4NCiAgICA8TGlua0NlbGxBZGRyZXNzQTE+TjMxPC9MaW5rQ2VsbEFkZHJlc3NBMT4NCiAgICA8TGlua0NlbGxBZGRyZXNzUjFDMT5SMzF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jcsMjgyLDA5MSwwMDA8L09yaWdpbmFsVmFsPg0KICAgIDxMYXN0TnVtVmFsPjI3LDI4MjwvTGFzdE51bVZhbD4NCiAgICA8UmF3TGlua1ZhbD4yNywyODI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0" Error="">PD94bWwgdmVyc2lvbj0iMS4wIiBlbmNvZGluZz0idXRmLTgiPz4NCjxMaW5rSW5mb0V4Y2VsIHhtbG5zOnhzaT0iaHR0cDovL3d3dy53My5vcmcvMjAwMS9YTUxTY2hlbWEtaW5zdGFuY2UiIHhtbG5zOnhzZD0iaHR0cDovL3d3dy53My5vcmcvMjAwMS9YTUxTY2hlbWEiPg0KICA8TGlua0luZm9Db3JlPg0KICAgIDxMaW5rSWQ+MjcwPC9MaW5rSWQ+DQogICAgPEluZmxvd1ZhbD4xNTUsMDM2PC9JbmZsb3dWYWw+DQogICAgPERpc3BWYWw+MTU1LDAzNiA8L0Rpc3BWYWw+DQogICAgPExhc3RVcGRUaW1lPjIwMjQvMDcvMjkgODo0MTozMTwvTGFzdFVwZFRpbWU+DQogICAgPFdvcmtzaGVldE5NPlBM44CQSUZSU+OAkSA8L1dvcmtzaGVldE5NPg0KICAgIDxMaW5rQ2VsbEFkZHJlc3NBMT5OMzI8L0xpbmtDZWxsQWRkcmVzc0ExPg0KICAgIDxMaW5rQ2VsbEFkZHJlc3NSMUMxPlIzM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c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iKnnm4o8L0l0ZW1ObT4NCiAgICA8Q29sTm0+5b2T5pyf6YeR6aGNPC9Db2xObT4NCiAgICA8T3JpZ2luYWxWYWw+MTU1LDAzNiw4MjgsMDAwPC9PcmlnaW5hbFZhbD4NCiAgICA8TGFzdE51bVZhbD4xNTUsMDM2PC9MYXN0TnVtVmFsPg0KICAgIDxSYXdMaW5rVmFsPjE1NSwwMzY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1" Error="">PD94bWwgdmVyc2lvbj0iMS4wIiBlbmNvZGluZz0idXRmLTgiPz4NCjxMaW5rSW5mb0V4Y2VsIHhtbG5zOnhzaT0iaHR0cDovL3d3dy53My5vcmcvMjAwMS9YTUxTY2hlbWEtaW5zdGFuY2UiIHhtbG5zOnhzZD0iaHR0cDovL3d3dy53My5vcmcvMjAwMS9YTUxTY2hlbWEiPg0KICA8TGlua0luZm9Db3JlPg0KICAgIDxMaW5rSWQ+MjcxPC9MaW5rSWQ+DQogICAgPEluZmxvd1ZhbD4tMzksMjExPC9JbmZsb3dWYWw+DQogICAgPERpc3BWYWw+KDM5LDIxMSk8L0Rpc3BWYWw+DQogICAgPExhc3RVcGRUaW1lPjIwMjQvMDcvMjkgODo0MTozMTwvTGFzdFVwZFRpbWU+DQogICAgPFdvcmtzaGVldE5NPlBM44CQSUZSU+OAkSA8L1dvcmtzaGVldE5NPg0KICAgIDxMaW5rQ2VsbEFkZHJlc3NBMT5OMzM8L0xpbmtDZWxsQWRkcmVzc0ExPg0KICAgIDxMaW5rQ2VsbEFkZHJlc3NSMUMxPlIzM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g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M5LDIxMSw4OTMsMDAwPC9PcmlnaW5hbFZhbD4NCiAgICA8TGFzdE51bVZhbD4tMzksMjExPC9MYXN0TnVtVmFsPg0KICAgIDxSYXdMaW5rVmFsPi0zOSwyMTE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2" Error="">PD94bWwgdmVyc2lvbj0iMS4wIiBlbmNvZGluZz0idXRmLTgiPz4NCjxMaW5rSW5mb0V4Y2VsIHhtbG5zOnhzaT0iaHR0cDovL3d3dy53My5vcmcvMjAwMS9YTUxTY2hlbWEtaW5zdGFuY2UiIHhtbG5zOnhzZD0iaHR0cDovL3d3dy53My5vcmcvMjAwMS9YTUxTY2hlbWEiPg0KICA8TGlua0luZm9Db3JlPg0KICAgIDxMaW5rSWQ+MjcyPC9MaW5rSWQ+DQogICAgPEluZmxvd1ZhbD4xMTUsODI0PC9JbmZsb3dWYWw+DQogICAgPERpc3BWYWw+MTE1LDgyNCA8L0Rpc3BWYWw+DQogICAgPExhc3RVcGRUaW1lPjIwMjQvMDcvMjkgODo0MTozMTwvTGFzdFVwZFRpbWU+DQogICAgPFdvcmtzaGVldE5NPlBM44CQSUZSU+OAkSA8L1dvcmtzaGVldE5NPg0KICAgIDxMaW5rQ2VsbEFkZHJlc3NBMT5OMzQ8L0xpbmtDZWxsQWRkcmVzc0ExPg0KICAgIDxMaW5rQ2VsbEFkZHJlc3NSMUMxPlIz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z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3" Error="">PD94bWwgdmVyc2lvbj0iMS4wIiBlbmNvZGluZz0idXRmLTgiPz4NCjxMaW5rSW5mb0V4Y2VsIHhtbG5zOnhzaT0iaHR0cDovL3d3dy53My5vcmcvMjAwMS9YTUxTY2hlbWEtaW5zdGFuY2UiIHhtbG5zOnhzZD0iaHR0cDovL3d3dy53My5vcmcvMjAwMS9YTUxTY2hlbWEiPg0KICA8TGlua0luZm9Db3JlPg0KICAgIDxMaW5rSWQ+MjczPC9MaW5rSWQ+DQogICAgPEluZmxvd1ZhbD4xMTEsMjQ3PC9JbmZsb3dWYWw+DQogICAgPERpc3BWYWw+MTExLDI0NyA8L0Rpc3BWYWw+DQogICAgPExhc3RVcGRUaW1lPjIwMjQvMDcvMjkgODo0MTozMTwvTGFzdFVwZFRpbWU+DQogICAgPFdvcmtzaGVldE5NPlBM44CQSUZSU+OAkSA8L1dvcmtzaGVldE5NPg0KICAgIDxMaW5rQ2VsbEFkZHJlc3NBMT5OMzY8L0xpbmtDZWxsQWRkcmVzc0ExPg0KICAgIDxMaW5rQ2VsbEFkZHJlc3NSMUMxPlIzN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0MD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TExLDI0NywzOTAsMDAwPC9PcmlnaW5hbFZhbD4NCiAgICA8TGFzdE51bVZhbD4xMTEsMjQ3PC9MYXN0TnVtVmFsPg0KICAgIDxSYXdMaW5rVmFsPjExMSwyND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4" Error="">PD94bWwgdmVyc2lvbj0iMS4wIiBlbmNvZGluZz0idXRmLTgiPz4NCjxMaW5rSW5mb0V4Y2VsIHhtbG5zOnhzaT0iaHR0cDovL3d3dy53My5vcmcvMjAwMS9YTUxTY2hlbWEtaW5zdGFuY2UiIHhtbG5zOnhzZD0iaHR0cDovL3d3dy53My5vcmcvMjAwMS9YTUxTY2hlbWEiPg0KICA8TGlua0luZm9Db3JlPg0KICAgIDxMaW5rSWQ+Mjc0PC9MaW5rSWQ+DQogICAgPEluZmxvd1ZhbD40LDU3NzwvSW5mbG93VmFsPg0KICAgIDxEaXNwVmFsPjQsNTc3IDwvRGlzcFZhbD4NCiAgICA8TGFzdFVwZFRpbWU+MjAyNC8wNy8yOSA4OjQxOjMxPC9MYXN0VXBkVGltZT4NCiAgICA8V29ya3NoZWV0Tk0+UEzjgJBJRlJT44CRIDwvV29ya3NoZWV0Tk0+DQogICAgPExpbmtDZWxsQWRkcmVzc0ExPk4zNzwvTGlua0NlbGxBZGRyZXNzQTE+DQogICAgPExpbmtDZWxsQWRkcmVzc1IxQzE+UjM3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QwM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40LDU3Nyw1NDUsMDAwPC9PcmlnaW5hbFZhbD4NCiAgICA8TGFzdE51bVZhbD40LDU3NzwvTGFzdE51bVZhbD4NCiAgICA8UmF3TGlua1ZhbD40LDU3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1" Error="">PD94bWwgdmVyc2lvbj0iMS4wIiBlbmNvZGluZz0idXRmLTgiPz4NCjxMaW5rSW5mb0V4Y2VsIHhtbG5zOnhzaT0iaHR0cDovL3d3dy53My5vcmcvMjAwMS9YTUxTY2hlbWEtaW5zdGFuY2UiIHhtbG5zOnhzZD0iaHR0cDovL3d3dy53My5vcmcvMjAwMS9YTUxTY2hlbWEiPg0KICA8TGlua0luZm9Db3JlPg0KICAgIDxMaW5rSWQ+NDUxPC9MaW5rSWQ+DQogICAgPEluZmxvd1ZhbD4xMiw3NzA8L0luZmxvd1ZhbD4NCiAgICA8RGlzcFZhbD4xMiw3NzAgPC9EaXNwVmFsPg0KICAgIDxMYXN0VXBkVGltZT4yMDI0LzA3LzI5IDg6NDE6MzE8L0xhc3RVcGRUaW1lPg0KICAgIDxXb3Jrc2hlZXROTT5QTOOAkElGUlPjgJEgPC9Xb3Jrc2hlZXROTT4NCiAgICA8TGlua0NlbGxBZGRyZXNzQTE+TjIwPC9MaW5rQ2VsbEFkZHJlc3NBMT4NCiAgICA8TGlua0NlbGxBZGRyZXNzUjFDMT5SMj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0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jEyLDc3MCwzNzcsMDAwPC9PcmlnaW5hbFZhbD4NCiAgICA8TGFzdE51bVZhbD4xMiw3NzA8L0xhc3ROdW1WYWw+DQogICAgPFJhd0xpbmtWYWw+MTIsNzcw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3" Error="">PD94bWwgdmVyc2lvbj0iMS4wIiBlbmNvZGluZz0idXRmLTgiPz4NCjxMaW5rSW5mb0V4Y2VsIHhtbG5zOnhzaT0iaHR0cDovL3d3dy53My5vcmcvMjAwMS9YTUxTY2hlbWEtaW5zdGFuY2UiIHhtbG5zOnhzZD0iaHR0cDovL3d3dy53My5vcmcvMjAwMS9YTUxTY2hlbWEiPg0KICA8TGlua0luZm9Db3JlPg0KICAgIDxMaW5rSWQ+NDAzPC9MaW5rSWQ+DQogICAgPEluZmxvd1ZhbD4xMTUsODI0PC9JbmZsb3dWYWw+DQogICAgPERpc3BWYWw+MTE1LDgyNCA8L0Rpc3BWYWw+DQogICAgPExhc3RVcGRUaW1lPjIwMjQvMDcvMjkgODo0MTozMTwvTGFzdFVwZFRpbWU+DQogICAgPFdvcmtzaGVldE5NPlBM44CQSUZSU+OAkSA8L1dvcmtzaGVldE5NPg0KICAgIDxMaW5rQ2VsbEFkZHJlc3NBMT5ONTY8L0xpbmtDZWxsQWRkcmVzc0ExPg0KICAgIDxMaW5rQ2VsbEFkZHJlc3NSMUMxPlI1N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x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EwMDAwMDAjPC9JdGVtSWQ+DQogICAgPERpc3BJdGVtSWQ+SzMxMDAwMDAwMDwvRGlzcEl0ZW1JZD4NCiAgICA8Q29sSWQ+UjMwMTAwMDAwIzwvQ29sSWQ+DQogICAgPFRlbUF4aXNUeXA+MTAwMDAwPC9UZW1BeGlzVHlwPg0KICAgIDxNZW51Tm0+6YCj57WQ57SU5pCN55uK5Y+K44Gz44Gd44Gu5LuW44Gu5YyF5ous5Yip55uK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4" Error="">PD94bWwgdmVyc2lvbj0iMS4wIiBlbmNvZGluZz0idXRmLTgiPz4NCjxMaW5rSW5mb0V4Y2VsIHhtbG5zOnhzaT0iaHR0cDovL3d3dy53My5vcmcvMjAwMS9YTUxTY2hlbWEtaW5zdGFuY2UiIHhtbG5zOnhzZD0iaHR0cDovL3d3dy53My5vcmcvMjAwMS9YTUxTY2hlbWEiPg0KICA8TGlua0luZm9Db3JlPg0KICAgIDxMaW5rSWQ+NDA0PC9MaW5rSWQ+DQogICAgPEluZmxvd1ZhbD4tMTEsMDY0PC9JbmZsb3dWYWw+DQogICAgPERpc3BWYWw+KDExLDA2NCk8L0Rpc3BWYWw+DQogICAgPExhc3RVcGRUaW1lPjIwMjQvMDcvMjkgODo0MTozMTwvTGFzdFVwZFRpbWU+DQogICAgPFdvcmtzaGVldE5NPlBM44CQSUZSU+OAkSA8L1dvcmtzaGVldE5NPg0KICAgIDxMaW5rQ2VsbEFkZHJlc3NBMT5ONTk8L0xpbmtDZWxsQWRkcmVzc0ExPg0KICAgIDxMaW5rQ2VsbEFkZHJlc3NSMUMxPlI1O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kwMDAwMDA2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xPC9JdGVtSWQ+DQogICAgPERpc3BJdGVtSWQ+SzMyMDEwMTAwPC9EaXNwSXRlbUlkPg0KICAgIDxDb2xJZD5SMzAxMDAwMDAjPC9Db2xJZD4NCiAgICA8VGVtQXhpc1R5cD4xMDAwMDA8L1RlbUF4aXNUeXA+DQogICAgPE1lbnVObT7pgKPntZDntJTmkI3nm4rlj4rjgbPjgZ3jga7ku5bjga7ljIXmi6zliKnnm4roqIjnrpfmm7g8L01lbnVObT4NCiAgICA8SXRlbU5tPkZWVE9DSeOBrumHkeiejeizh+eUozwvSXRlbU5tPg0KICAgIDxDb2xObT7lvZPmnJ/ph5HpoY08L0NvbE5tPg0KICAgIDxPcmlnaW5hbFZhbD4tMTEsMDY0LDg5NSwwMDA8L09yaWdpbmFsVmFsPg0KICAgIDxMYXN0TnVtVmFsPi0xMSwwNjQ8L0xhc3ROdW1WYWw+DQogICAgPFJhd0xpbmtWYWw+LTExLDA2N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5" Error="">PD94bWwgdmVyc2lvbj0iMS4wIiBlbmNvZGluZz0idXRmLTgiPz4NCjxMaW5rSW5mb0V4Y2VsIHhtbG5zOnhzaT0iaHR0cDovL3d3dy53My5vcmcvMjAwMS9YTUxTY2hlbWEtaW5zdGFuY2UiIHhtbG5zOnhzZD0iaHR0cDovL3d3dy53My5vcmcvMjAwMS9YTUxTY2hlbWEiPg0KICA8TGlua0luZm9Db3JlPg0KICAgIDxMaW5rSWQ+NDA1PC9MaW5rSWQ+DQogICAgPEluZmxvd1ZhbD4xLDEzODwvSW5mbG93VmFsPg0KICAgIDxEaXNwVmFsPjEsMTM4IDwvRGlzcFZhbD4NCiAgICA8TGFzdFVwZFRpbWU+MjAyNC8wNy8yOSA4OjQxOjMxPC9MYXN0VXBkVGltZT4NCiAgICA8V29ya3NoZWV0Tk0+UEzjgJBJRlJT44CRIDwvV29ya3NoZWV0Tk0+DQogICAgPExpbmtDZWxsQWRkcmVzc0ExPk42MDwvTGlua0NlbGxBZGRyZXNzQTE+DQogICAgPExpbmtDZWxsQWRkcmVzc1IxQzE+UjYw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I8L0l0ZW1JZD4NCiAgICA8RGlzcEl0ZW1JZD5LMzIwMTAyMDA8L0Rpc3BJdGVtSWQ+DQogICAgPENvbElkPlIzMDEwMDAwMCM8L0NvbElkPg0KICAgIDxUZW1BeGlzVHlwPjEwMDAwMDwvVGVtQXhpc1R5cD4NCiAgICA8TWVudU5tPumAo+e1kOe0lOaQjeebiuWPiuOBs+OBneOBruS7luOBruWMheaLrOWIqeebiuioiOeul+abuDwvTWVudU5tPg0KICAgIDxJdGVtTm0+56K65a6a57Wm5LuY5Yi25bqm44Gu5YaN5ris5a6aPC9JdGVtTm0+DQogICAgPENvbE5tPuW9k+acn+mHkemhjTwvQ29sTm0+DQogICAgPE9yaWdpbmFsVmFsPjEsMTM4LDc3MSwwMDA8L09yaWdpbmFsVmFsPg0KICAgIDxMYXN0TnVtVmFsPjEsMTM4PC9MYXN0TnVtVmFsPg0KICAgIDxSYXdMaW5rVmFsPjEsMTM4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6" Error="">PD94bWwgdmVyc2lvbj0iMS4wIiBlbmNvZGluZz0idXRmLTgiPz4NCjxMaW5rSW5mb0V4Y2VsIHhtbG5zOnhzaT0iaHR0cDovL3d3dy53My5vcmcvMjAwMS9YTUxTY2hlbWEtaW5zdGFuY2UiIHhtbG5zOnhzZD0iaHR0cDovL3d3dy53My5vcmcvMjAwMS9YTUxTY2hlbWEiPg0KICA8TGlua0luZm9Db3JlPg0KICAgIDxMaW5rSWQ+NDA2PC9MaW5rSWQ+DQogICAgPEluZmxvd1ZhbD4xLDMyODwvSW5mbG93VmFsPg0KICAgIDxEaXNwVmFsPjEsMzI4IDwvRGlzcFZhbD4NCiAgICA8TGFzdFVwZFRpbWU+MjAyNC8wNy8yOSA4OjQxOjMxPC9MYXN0VXBkVGltZT4NCiAgICA8V29ya3NoZWV0Tk0+UEzjgJBJRlJT44CRIDwvV29ya3NoZWV0Tk0+DQogICAgPExpbmtDZWxsQWRkcmVzc0ExPk42MTwvTGlua0NlbGxBZGRyZXNzQTE+DQogICAgPExpbmtDZWxsQWRkcmVzc1IxQzE+UjYx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M8L0l0ZW1JZD4NCiAgICA8RGlzcEl0ZW1JZD5LMzIwMTAz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xLDMyOCw2MDIsMDAwPC9PcmlnaW5hbFZhbD4NCiAgICA8TGFzdE51bVZhbD4xLDMyODwvTGFzdE51bVZhbD4NCiAgICA8UmF3TGlua1ZhbD4xLDMyO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7" Error="">PD94bWwgdmVyc2lvbj0iMS4wIiBlbmNvZGluZz0idXRmLTgiPz4NCjxMaW5rSW5mb0V4Y2VsIHhtbG5zOnhzaT0iaHR0cDovL3d3dy53My5vcmcvMjAwMS9YTUxTY2hlbWEtaW5zdGFuY2UiIHhtbG5zOnhzZD0iaHR0cDovL3d3dy53My5vcmcvMjAwMS9YTUxTY2hlbWEiPg0KICA8TGlua0luZm9Db3JlPg0KICAgIDxMaW5rSWQ+NDA3PC9MaW5rSWQ+DQogICAgPEluZmxvd1ZhbD4tOCw1OTc8L0luZmxvd1ZhbD4NCiAgICA8RGlzcFZhbD4oOCw1OTcpPC9EaXNwVmFsPg0KICAgIDxMYXN0VXBkVGltZT4yMDI0LzA3LzI5IDg6NDE6MzE8L0xhc3RVcGRUaW1lPg0KICAgIDxXb3Jrc2hlZXROTT5QTOOAkElGUlPjgJEgPC9Xb3Jrc2hlZXROTT4NCiAgICA8TGlua0NlbGxBZGRyZXNzQTE+TjYyPC9MaW5rQ2VsbEFkZHJlc3NBMT4NCiAgICA8TGlua0NlbGxBZGRyZXNzUjFDMT5SNjJ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wMDAwPC9UZW1BeGlzVHlwPg0KICAgIDxNZW51Tm0+6YCj57WQ57SU5pCN55uK5Y+K44Gz44Gd44Gu5LuW44Gu5YyF5ous5Yip55uK6KiI566X5pu4PC9NZW51Tm0+DQogICAgPEl0ZW1ObT7ntJTmkI3nm4rjgavmjK/jgormm7/jgYjjgonjgozjgovjgZPjgajjga7jgarjgYQK6aCF55uu5ZCI6KiIPC9JdGVtTm0+DQogICAgPENvbE5tPuW9k+acn+mHkemhjTwvQ29sTm0+DQogICAgPE9yaWdpbmFsVmFsPi04LDU5Nyw1MjIsMDAwPC9PcmlnaW5hbFZhbD4NCiAgICA8TGFzdE51bVZhbD4tOCw1OTc8L0xhc3ROdW1WYWw+DQogICAgPFJhd0xpbmtWYWw+LTgsNTk3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8" Error="">PD94bWwgdmVyc2lvbj0iMS4wIiBlbmNvZGluZz0idXRmLTgiPz4NCjxMaW5rSW5mb0V4Y2VsIHhtbG5zOnhzaT0iaHR0cDovL3d3dy53My5vcmcvMjAwMS9YTUxTY2hlbWEtaW5zdGFuY2UiIHhtbG5zOnhzZD0iaHR0cDovL3d3dy53My5vcmcvMjAwMS9YTUxTY2hlbWEiPg0KICA8TGlua0luZm9Db3JlPg0KICAgIDxMaW5rSWQ+NDA4PC9MaW5rSWQ+DQogICAgPEluZmxvd1ZhbD4xOCw3NDU8L0luZmxvd1ZhbD4NCiAgICA8RGlzcFZhbD4xOCw3NDUgPC9EaXNwVmFsPg0KICAgIDxMYXN0VXBkVGltZT4yMDI0LzA3LzI5IDg6NDE6MzE8L0xhc3RVcGRUaW1lPg0KICAgIDxXb3Jrc2hlZXROTT5QTOOAkElGUlPjgJEgPC9Xb3Jrc2hlZXROTT4NCiAgICA8TGlua0NlbGxBZGRyZXNzQTE+TjY0PC9MaW5rQ2VsbEFkZHJlc3NBMT4NCiAgICA8TGlua0NlbGxBZGRyZXNzUjFDMT5SNjR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MTgsNzQ1LDIyOSwwMDA8L09yaWdpbmFsVmFsPg0KICAgIDxMYXN0TnVtVmFsPjE4LDc0NTwvTGFzdE51bVZhbD4NCiAgICA8UmF3TGlua1ZhbD4xOCw3NDU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9" Error="">PD94bWwgdmVyc2lvbj0iMS4wIiBlbmNvZGluZz0idXRmLTgiPz4NCjxMaW5rSW5mb0V4Y2VsIHhtbG5zOnhzaT0iaHR0cDovL3d3dy53My5vcmcvMjAwMS9YTUxTY2hlbWEtaW5zdGFuY2UiIHhtbG5zOnhzZD0iaHR0cDovL3d3dy53My5vcmcvMjAwMS9YTUxTY2hlbWEiPg0KICA8TGlua0luZm9Db3JlPg0KICAgIDxMaW5rSWQ+NDA5PC9MaW5rSWQ+DQogICAgPEluZmxvd1ZhbD4tMywxNzg8L0luZmxvd1ZhbD4NCiAgICA8RGlzcFZhbD4oMywxNzgpPC9EaXNwVmFsPg0KICAgIDxMYXN0VXBkVGltZT4yMDI0LzA3LzI5IDg6NDE6MzE8L0xhc3RVcGRUaW1lPg0KICAgIDxXb3Jrc2hlZXROTT5QTOOAkElGUlPjgJEgPC9Xb3Jrc2hlZXROTT4NCiAgICA8TGlua0NlbGxBZGRyZXNzQTE+TjY1PC9MaW5rQ2VsbEFkZHJlc3NBMT4NCiAgICA8TGlua0NlbGxBZGRyZXNzUjFDMT5SNjV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zwvSXRlbUlkPg0KICAgIDxEaXNwSXRlbUlkPkszMjAyMDIwMDwvRGlzcEl0ZW1JZD4NCiAgICA8Q29sSWQ+UjMwMTAwMDAwIzwvQ29sSWQ+DQogICAgPFRlbUF4aXNUeXA+MTAwMDAwPC9UZW1BeGlzVHlwPg0KICAgIDxNZW51Tm0+6YCj57WQ57SU5pCN55uK5Y+K44Gz44Gd44Gu5LuW44Gu5YyF5ous5Yip55uK6KiI566X5pu4PC9NZW51Tm0+DQogICAgPEl0ZW1ObT7jgq3jg6Pjg4Pjgrfjg6Xjg7vjg5Xjg63jg7zjg7vjg5jjg4Pjgrg8L0l0ZW1ObT4NCiAgICA8Q29sTm0+5b2T5pyf6YeR6aGNPC9Db2xObT4NCiAgICA8T3JpZ2luYWxWYWw+LTMsMTc4LDU4MywwMDA8L09yaWdpbmFsVmFsPg0KICAgIDxMYXN0TnVtVmFsPi0zLDE3ODwvTGFzdE51bVZhbD4NCiAgICA8UmF3TGlua1ZhbD4tMywxNzg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0" Error="">PD94bWwgdmVyc2lvbj0iMS4wIiBlbmNvZGluZz0idXRmLTgiPz4NCjxMaW5rSW5mb0V4Y2VsIHhtbG5zOnhzaT0iaHR0cDovL3d3dy53My5vcmcvMjAwMS9YTUxTY2hlbWEtaW5zdGFuY2UiIHhtbG5zOnhzZD0iaHR0cDovL3d3dy53My5vcmcvMjAwMS9YTUxTY2hlbWEiPg0KICA8TGlua0luZm9Db3JlPg0KICAgIDxMaW5rSWQ+NDEwPC9MaW5rSWQ+DQogICAgPEluZmxvd1ZhbD4yMywwMDk8L0luZmxvd1ZhbD4NCiAgICA8RGlzcFZhbD4yMywwMDkgPC9EaXNwVmFsPg0KICAgIDxMYXN0VXBkVGltZT4yMDI0LzA3LzI5IDg6NDE6MzE8L0xhc3RVcGRUaW1lPg0KICAgIDxXb3Jrc2hlZXROTT5QTOOAkElGUlPjgJEgPC9Xb3Jrc2hlZXROTT4NCiAgICA8TGlua0NlbGxBZGRyZXNzQTE+TjY2PC9MaW5rQ2VsbEFkZHJlc3NBMT4NCiAgICA8TGlua0NlbGxBZGRyZXNzUjFDMT5SNj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DwvSXRlbUlkPg0KICAgIDxEaXNwSXRlbUlkPkszMjAyMTA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IzLDAwOSwzMTQsMDAwPC9PcmlnaW5hbFZhbD4NCiAgICA8TGFzdE51bVZhbD4yMywwMDk8L0xhc3ROdW1WYWw+DQogICAgPFJhd0xpbmtWYWw+MjMsMDA5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1" Error="">PD94bWwgdmVyc2lvbj0iMS4wIiBlbmNvZGluZz0idXRmLTgiPz4NCjxMaW5rSW5mb0V4Y2VsIHhtbG5zOnhzaT0iaHR0cDovL3d3dy53My5vcmcvMjAwMS9YTUxTY2hlbWEtaW5zdGFuY2UiIHhtbG5zOnhzZD0iaHR0cDovL3d3dy53My5vcmcvMjAwMS9YTUxTY2hlbWEiPg0KICA8TGlua0luZm9Db3JlPg0KICAgIDxMaW5rSWQ+NDExPC9MaW5rSWQ+DQogICAgPEluZmxvd1ZhbD4zOCw1NzU8L0luZmxvd1ZhbD4NCiAgICA8RGlzcFZhbD4zOCw1NzUgPC9EaXNwVmFsPg0KICAgIDxMYXN0VXBkVGltZT4yMDI0LzA3LzI5IDg6NDE6MzE8L0xhc3RVcGRUaW1lPg0KICAgIDxXb3Jrc2hlZXROTT5QTOOAkElGUlPjgJEgPC9Xb3Jrc2hlZXROTT4NCiAgICA8TGlua0NlbGxBZGRyZXNzQTE+TjY3PC9MaW5rQ2VsbEFkZHJlc3NBMT4NCiAgICA8TGlua0NlbGxBZGRyZXNzUjFDMT5SNj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wMDAwPC9UZW1BeGlzVHlwPg0KICAgIDxNZW51Tm0+6YCj57WQ57SU5pCN55uK5Y+K44Gz44Gd44Gu5LuW44Gu5YyF5ous5Yip55uK6KiI566X5pu4PC9NZW51Tm0+DQogICAgPEl0ZW1ObT7ntJTmkI3nm4rjgavjgZ3jga7lvozjgavmjK/jgormm7/jgYjjgonjgozjgosK5Y+v6IO95oCn44Gu44GC44KL6aCF55uu5ZCI6KiIPC9JdGVtTm0+DQogICAgPENvbE5tPuW9k+acn+mHkemhjTwvQ29sTm0+DQogICAgPE9yaWdpbmFsVmFsPjM4LDU3NSw5NjAsMDAwPC9PcmlnaW5hbFZhbD4NCiAgICA8TGFzdE51bVZhbD4zOCw1NzU8L0xhc3ROdW1WYWw+DQogICAgPFJhd0xpbmtWYWw+MzgsNTc1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2" Error="">PD94bWwgdmVyc2lvbj0iMS4wIiBlbmNvZGluZz0idXRmLTgiPz4NCjxMaW5rSW5mb0V4Y2VsIHhtbG5zOnhzaT0iaHR0cDovL3d3dy53My5vcmcvMjAwMS9YTUxTY2hlbWEtaW5zdGFuY2UiIHhtbG5zOnhzZD0iaHR0cDovL3d3dy53My5vcmcvMjAwMS9YTUxTY2hlbWEiPg0KICA8TGlua0luZm9Db3JlPg0KICAgIDxMaW5rSWQ+NDEyPC9MaW5rSWQ+DQogICAgPEluZmxvd1ZhbD4yOSw5Nzg8L0luZmxvd1ZhbD4NCiAgICA8RGlzcFZhbD4yOSw5NzggPC9EaXNwVmFsPg0KICAgIDxMYXN0VXBkVGltZT4yMDI0LzA3LzI5IDg6NDE6MzE8L0xhc3RVcGRUaW1lPg0KICAgIDxXb3Jrc2hlZXROTT5QTOOAkElGUlPjgJEgPC9Xb3Jrc2hlZXROTT4NCiAgICA8TGlua0NlbGxBZGRyZXNzQTE+TjY4PC9MaW5rQ2VsbEFkZHJlc3NBMT4NCiAgICA8TGlua0NlbGxBZGRyZXNzUjFDMT5SNj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yMFowMDAwIzwvSXRlbUlkPg0KICAgIDxEaXNwSXRlbUlkPkszMjBaMDAwMDA8L0Rpc3BJdGVtSWQ+DQogICAgPENvbElkPlIzMDEwMDAwMCM8L0NvbElkPg0KICAgIDxUZW1BeGlzVHlwPjEwMDAwMDwvVGVtQXhpc1R5cD4NCiAgICA8TWVudU5tPumAo+e1kOe0lOaQjeebiuWPiuOBs+OBneOBruS7luOBruWMheaLrOWIqeebiuioiOeul+abuDwvTWVudU5tPg0KICAgIDxJdGVtTm0+56iO5byV5b6M44Gd44Gu5LuW44Gu5YyF5ous5Yip55uKPC9JdGVtTm0+DQogICAgPENvbE5tPuW9k+acn+mHkemhjTwvQ29sTm0+DQogICAgPE9yaWdpbmFsVmFsPjI5LDk3OCw0MzgsMDAwPC9PcmlnaW5hbFZhbD4NCiAgICA8TGFzdE51bVZhbD4yOSw5Nzg8L0xhc3ROdW1WYWw+DQogICAgPFJhd0xpbmtWYWw+MjksOTc4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3" Error="">PD94bWwgdmVyc2lvbj0iMS4wIiBlbmNvZGluZz0idXRmLTgiPz4NCjxMaW5rSW5mb0V4Y2VsIHhtbG5zOnhzaT0iaHR0cDovL3d3dy53My5vcmcvMjAwMS9YTUxTY2hlbWEtaW5zdGFuY2UiIHhtbG5zOnhzZD0iaHR0cDovL3d3dy53My5vcmcvMjAwMS9YTUxTY2hlbWEiPg0KICA8TGlua0luZm9Db3JlPg0KICAgIDxMaW5rSWQ+NDEzPC9MaW5rSWQ+DQogICAgPEluZmxvd1ZhbD4xNDUsODAzPC9JbmZsb3dWYWw+DQogICAgPERpc3BWYWw+MTQ1LDgwMyA8L0Rpc3BWYWw+DQogICAgPExhc3RVcGRUaW1lPjIwMjQvMDcvMjkgODo0MTozMTwvTGFzdFVwZFRpbWU+DQogICAgPFdvcmtzaGVldE5NPlBM44CQSUZSU+OAkSA8L1dvcmtzaGVldE5NPg0KICAgIDxMaW5rQ2VsbEFkZHJlc3NBMT5ONjk8L0xpbmtDZWxsQWRkcmVzc0ExPg0KICAgIDxMaW5rQ2VsbEFkZHJlc3NSMUMxPlI2O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z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MwMDAwMDAjPC9JdGVtSWQ+DQogICAgPERpc3BJdGVtSWQ+SzMzMDAwMDAwMDwvRGlzcEl0ZW1JZD4NCiAgICA8Q29sSWQ+UjMwMTAwMDAwIzwvQ29sSWQ+DQogICAgPFRlbUF4aXNUeXA+MTAwMDAwPC9UZW1BeGlzVHlwPg0KICAgIDxNZW51Tm0+6YCj57WQ57SU5pCN55uK5Y+K44Gz44Gd44Gu5LuW44Gu5YyF5ous5Yip55uK6KiI566X5pu4PC9NZW51Tm0+DQogICAgPEl0ZW1ObT7lvZPmnJ/ljIXmi6zliKnnm4o8L0l0ZW1ObT4NCiAgICA8Q29sTm0+5b2T5pyf6YeR6aGNPC9Db2xObT4NCiAgICA8T3JpZ2luYWxWYWw+MTQ1LDgwMywzNzMsMDAwPC9PcmlnaW5hbFZhbD4NCiAgICA8TGFzdE51bVZhbD4xNDUsODAzPC9MYXN0TnVtVmFsPg0KICAgIDxSYXdMaW5rVmFsPjE0NSw4MDM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4" Error="">PD94bWwgdmVyc2lvbj0iMS4wIiBlbmNvZGluZz0idXRmLTgiPz4NCjxMaW5rSW5mb0V4Y2VsIHhtbG5zOnhzaT0iaHR0cDovL3d3dy53My5vcmcvMjAwMS9YTUxTY2hlbWEtaW5zdGFuY2UiIHhtbG5zOnhzZD0iaHR0cDovL3d3dy53My5vcmcvMjAwMS9YTUxTY2hlbWEiPg0KICA8TGlua0luZm9Db3JlPg0KICAgIDxMaW5rSWQ+NDE0PC9MaW5rSWQ+DQogICAgPEluZmxvd1ZhbD4xMzgsNDM0PC9JbmZsb3dWYWw+DQogICAgPERpc3BWYWw+MTM4LDQzNCA8L0Rpc3BWYWw+DQogICAgPExhc3RVcGRUaW1lPjIwMjQvMDcvMjkgODo0MTozMTwvTGFzdFVwZFRpbWU+DQogICAgPFdvcmtzaGVldE5NPlBM44CQSUZSU+OAkSA8L1dvcmtzaGVldE5NPg0KICAgIDxMaW5rQ2VsbEFkZHJlc3NBMT5ONzE8L0xpbmtDZWxsQWRkcmVzc0ExPg0KICAgIDxMaW5rQ2VsbEFkZHJlc3NSMUMxPlI3M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1MD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TAwMDAjPC9JdGVtSWQ+DQogICAgPERpc3BJdGVtSWQ+SzM1MDEwMDAwMDwvRGlzcEl0ZW1JZD4NCiAgICA8Q29sSWQ+UjMwMTAwMDAwIzwvQ29sSWQ+DQogICAgPFRlbUF4aXNUeXA+MTAwMDAwPC9UZW1BeGlzVHlwPg0KICAgIDxNZW51Tm0+6YCj57WQ57SU5pCN55uK5Y+K44Gz44Gd44Gu5LuW44Gu5YyF5ous5Yip55uK6KiI566X5pu4PC9NZW51Tm0+DQogICAgPEl0ZW1ObT7opqrkvJrnpL7jga7miYDmnInogIU8L0l0ZW1ObT4NCiAgICA8Q29sTm0+5b2T5pyf6YeR6aGNPC9Db2xObT4NCiAgICA8T3JpZ2luYWxWYWw+MTM4LDQzNCwzNTIsMDAwPC9PcmlnaW5hbFZhbD4NCiAgICA8TGFzdE51bVZhbD4xMzgsNDM0PC9MYXN0TnVtVmFsPg0KICAgIDxSYXdMaW5rVmFsPjEzOCw0MzQ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5" Error="">PD94bWwgdmVyc2lvbj0iMS4wIiBlbmNvZGluZz0idXRmLTgiPz4NCjxMaW5rSW5mb0V4Y2VsIHhtbG5zOnhzaT0iaHR0cDovL3d3dy53My5vcmcvMjAwMS9YTUxTY2hlbWEtaW5zdGFuY2UiIHhtbG5zOnhzZD0iaHR0cDovL3d3dy53My5vcmcvMjAwMS9YTUxTY2hlbWEiPg0KICA8TGlua0luZm9Db3JlPg0KICAgIDxMaW5rSWQ+NDE1PC9MaW5rSWQ+DQogICAgPEluZmxvd1ZhbD43LDM2OTwvSW5mbG93VmFsPg0KICAgIDxEaXNwVmFsPjcsMzY5IDwvRGlzcFZhbD4NCiAgICA8TGFzdFVwZFRpbWU+MjAyNC8wNy8yOSA4OjQxOjMxPC9MYXN0VXBkVGltZT4NCiAgICA8V29ya3NoZWV0Tk0+UEzjgJBJRlJT44CRIDwvV29ya3NoZWV0Tk0+DQogICAgPExpbmtDZWxsQWRkcmVzc0ExPk43MjwvTGlua0NlbGxBZGRyZXNzQTE+DQogICAgPExpbmtDZWxsQWRkcmVzc1IxQzE+Ujcy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MzUwM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43LDM2OSwwMjEsMDAwPC9PcmlnaW5hbFZhbD4NCiAgICA8TGFzdE51bVZhbD43LDM2OTwvTGFzdE51bVZhbD4NCiAgICA8UmF3TGlua1ZhbD43LDM2OT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6" Error="">PD94bWwgdmVyc2lvbj0iMS4wIiBlbmNvZGluZz0idXRmLTgiPz4NCjxMaW5rSW5mb0V4Y2VsIHhtbG5zOnhzaT0iaHR0cDovL3d3dy53My5vcmcvMjAwMS9YTUxTY2hlbWEtaW5zdGFuY2UiIHhtbG5zOnhzZD0iaHR0cDovL3d3dy53My5vcmcvMjAwMS9YTUxTY2hlbWEiPg0KICA8TGlua0luZm9Db3JlPg0KICAgIDxMaW5rSWQ+NDE2PC9MaW5rSWQ+DQogICAgPEluZmxvd1ZhbD4xNDUsODAzPC9JbmZsb3dWYWw+DQogICAgPERpc3BWYWw+MTQ1LDgwMyA8L0Rpc3BWYWw+DQogICAgPExhc3RVcGRUaW1lPjIwMjQvMDcvMjkgODo0MTozMTwvTGFzdFVwZFRpbWU+DQogICAgPFdvcmtzaGVldE5NPlBM44CQSUZSU+OAkSA8L1dvcmtzaGVldE5NPg0KICAgIDxMaW5rQ2VsbEFkZHJlc3NBMT5ONzM8L0xpbmtDZWxsQWRkcmVzc0ExPg0KICAgIDxMaW5rQ2VsbEFkZHJlc3NSMUMxPlI3M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1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WjAwMDAjPC9JdGVtSWQ+DQogICAgPERpc3BJdGVtSWQ+SzM1MFowMDAwMDwvRGlzcEl0ZW1JZD4NCiAgICA8Q29sSWQ+UjMwMTAwMDAwIzwvQ29sSWQ+DQogICAgPFRlbUF4aXNUeXA+MTAwMDAwPC9UZW1BeGlzVHlwPg0KICAgIDxNZW51Tm0+6YCj57WQ57SU5pCN55uK5Y+K44Gz44Gd44Gu5LuW44Gu5YyF5ous5Yip55uK6KiI566X5pu4PC9NZW51Tm0+DQogICAgPEl0ZW1ObT7oqIg8L0l0ZW1ObT4NCiAgICA8Q29sTm0+5b2T5pyf6YeR6aGNPC9Db2xObT4NCiAgICA8T3JpZ2luYWxWYWw+MTQ1LDgwMywzNzMsMDAwPC9PcmlnaW5hbFZhbD4NCiAgICA8TGFzdE51bVZhbD4xNDUsODAzPC9MYXN0TnVtVmFsPg0KICAgIDxSYXdMaW5rVmFsPjE0NSw4MDM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5" Error="">PD94bWwgdmVyc2lvbj0iMS4wIiBlbmNvZGluZz0idXRmLTgiPz4NCjxMaW5rSW5mb0V4Y2VsIHhtbG5zOnhzaT0iaHR0cDovL3d3dy53My5vcmcvMjAwMS9YTUxTY2hlbWEtaW5zdGFuY2UiIHhtbG5zOnhzZD0iaHR0cDovL3d3dy53My5vcmcvMjAwMS9YTUxTY2hlbWEiPg0KICA8TGlua0luZm9Db3JlPg0KICAgIDxMaW5rSWQ+Mjc1PC9MaW5rSWQ+DQogICAgPEluZmxvd1ZhbD41MjMsNjkwPC9JbmZsb3dWYWw+DQogICAgPERpc3BWYWw+NTIzLDY5MDwvRGlzcFZhbD4NCiAgICA8TGFzdFVwZFRpbWU+MjAyMy8wNy8zMSAxNzowMzowMDwvTGFzdFVwZFRpbWU+DQogICAgPFdvcmtzaGVldE5NPlBMIFFUUuOAkElGUlPjgJEgPC9Xb3Jrc2hlZXROTT4NCiAgICA8TGlua0NlbGxBZGRyZXNzQTE+QVM3PC9MaW5rQ2VsbEFkZHJlc3NBMT4NCiAgICA8TGlua0NlbGxBZGRyZXNzUjFDMT5SN0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41MjMsNjkwLDUyOSwwMDA8L09yaWdpbmFsVmFsPg0KICAgIDxMYXN0TnVtVmFsPjUyMyw2OTA8L0xhc3ROdW1WYWw+DQogICAgPFJhd0xpbmtWYWw+NTIzLDY5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6" Error="">PD94bWwgdmVyc2lvbj0iMS4wIiBlbmNvZGluZz0idXRmLTgiPz4NCjxMaW5rSW5mb0V4Y2VsIHhtbG5zOnhzaT0iaHR0cDovL3d3dy53My5vcmcvMjAwMS9YTUxTY2hlbWEtaW5zdGFuY2UiIHhtbG5zOnhzZD0iaHR0cDovL3d3dy53My5vcmcvMjAwMS9YTUxTY2hlbWEiPg0KICA8TGlua0luZm9Db3JlPg0KICAgIDxMaW5rSWQ+Mjc2PC9MaW5rSWQ+DQogICAgPEluZmxvd1ZhbD4zMCw4MjU8L0luZmxvd1ZhbD4NCiAgICA8RGlzcFZhbD4zMCw4MjU8L0Rpc3BWYWw+DQogICAgPExhc3RVcGRUaW1lPjIwMjMvMDcvMzEgMTc6MDM6MDA8L0xhc3RVcGRUaW1lPg0KICAgIDxXb3Jrc2hlZXROTT5QTCBRVFLjgJBJRlJT44CRIDwvV29ya3NoZWV0Tk0+DQogICAgPExpbmtDZWxsQWRkcmVzc0ExPkFTODwvTGlua0NlbGxBZGRyZXNzQTE+DQogICAgPExpbmtDZWxsQWRkcmVzc1IxQzE+Ujh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zAsODI1LDU2OSwwMDA8L09yaWdpbmFsVmFsPg0KICAgIDxMYXN0TnVtVmFsPjMwLDgyNTwvTGFzdE51bVZhbD4NCiAgICA8UmF3TGlua1ZhbD4zMCw4Mj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7" Error="">PD94bWwgdmVyc2lvbj0iMS4wIiBlbmNvZGluZz0idXRmLTgiPz4NCjxMaW5rSW5mb0V4Y2VsIHhtbG5zOnhzaT0iaHR0cDovL3d3dy53My5vcmcvMjAwMS9YTUxTY2hlbWEtaW5zdGFuY2UiIHhtbG5zOnhzZD0iaHR0cDovL3d3dy53My5vcmcvMjAwMS9YTUxTY2hlbWEiPg0KICA8TGlua0luZm9Db3JlPg0KICAgIDxMaW5rSWQ+Mjc3PC9MaW5rSWQ+DQogICAgPEluZmxvd1ZhbD41NTQsNTE2PC9JbmZsb3dWYWw+DQogICAgPERpc3BWYWw+NTU0LDUxNjwvRGlzcFZhbD4NCiAgICA8TGFzdFVwZFRpbWU+MjAyMy8wNy8zMSAxNzowMzowMDwvTGFzdFVwZFRpbWU+DQogICAgPFdvcmtzaGVldE5NPlBMIFFUUuOAkElGUlPjgJEgPC9Xb3Jrc2hlZXROTT4NCiAgICA8TGlua0NlbGxBZGRyZXNzQTE+QVM5PC9MaW5rQ2VsbEFkZHJlc3NBMT4NCiAgICA8TGlua0NlbGxBZGRyZXNzUjFDMT5SOU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E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TU0LDUxNiwwOTgsMDAwPC9PcmlnaW5hbFZhbD4NCiAgICA8TGFzdE51bVZhbD41NTQsNTE2PC9MYXN0TnVtVmFsPg0KICAgIDxSYXdMaW5rVmFsPjU1NCw1MTY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8" Error="">PD94bWwgdmVyc2lvbj0iMS4wIiBlbmNvZGluZz0idXRmLTgiPz4NCjxMaW5rSW5mb0V4Y2VsIHhtbG5zOnhzaT0iaHR0cDovL3d3dy53My5vcmcvMjAwMS9YTUxTY2hlbWEtaW5zdGFuY2UiIHhtbG5zOnhzZD0iaHR0cDovL3d3dy53My5vcmcvMjAwMS9YTUxTY2hlbWEiPg0KICA8TGlua0luZm9Db3JlPg0KICAgIDxMaW5rSWQ+Mjc4PC9MaW5rSWQ+DQogICAgPEluZmxvd1ZhbD4tNDgwLDM2MzwvSW5mbG93VmFsPg0KICAgIDxEaXNwVmFsPig0ODAsMzYzKTwvRGlzcFZhbD4NCiAgICA8TGFzdFVwZFRpbWU+MjAyMy8wNy8zMSAxNzowMzowMDwvTGFzdFVwZFRpbWU+DQogICAgPFdvcmtzaGVldE5NPlBMIFFUUuOAkElGUlPjgJEgPC9Xb3Jrc2hlZXROTT4NCiAgICA8TGlua0NlbGxBZGRyZXNzQTE+QVMxMDwvTGlua0NlbGxBZGRyZXNzQTE+DQogICAgPExpbmtDZWxsQWRkcmVzc1IxQzE+UjEw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Mj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DgwLDM2Myw2MTcsMDAwPC9PcmlnaW5hbFZhbD4NCiAgICA8TGFzdE51bVZhbD4tNDgwLDM2MzwvTGFzdE51bVZhbD4NCiAgICA8UmF3TGlua1ZhbD4tNDgwLDM2Mz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9" Error="">PD94bWwgdmVyc2lvbj0iMS4wIiBlbmNvZGluZz0idXRmLTgiPz4NCjxMaW5rSW5mb0V4Y2VsIHhtbG5zOnhzaT0iaHR0cDovL3d3dy53My5vcmcvMjAwMS9YTUxTY2hlbWEtaW5zdGFuY2UiIHhtbG5zOnhzZD0iaHR0cDovL3d3dy53My5vcmcvMjAwMS9YTUxTY2hlbWEiPg0KICA8TGlua0luZm9Db3JlPg0KICAgIDxMaW5rSWQ+Mjc5PC9MaW5rSWQ+DQogICAgPEluZmxvd1ZhbD43NCwxNTI8L0luZmxvd1ZhbD4NCiAgICA8RGlzcFZhbD43NCwxNTIgPC9EaXNwVmFsPg0KICAgIDxMYXN0VXBkVGltZT4yMDIzLzA3LzMxIDE3OjAzOjAwPC9MYXN0VXBkVGltZT4NCiAgICA8V29ya3NoZWV0Tk0+UEwgUVRS44CQSUZSU+OAkSA8L1dvcmtzaGVldE5NPg0KICAgIDxMaW5rQ2VsbEFkZHJlc3NBMT5BUzExPC9MaW5rQ2VsbEFkZHJlc3NBMT4NCiAgICA8TGlua0NlbGxBZGRyZXNzUjFDMT5SMTF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z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c0LDE1Miw0ODEsMDAwPC9PcmlnaW5hbFZhbD4NCiAgICA8TGFzdE51bVZhbD43NCwxNTI8L0xhc3ROdW1WYWw+DQogICAgPFJhd0xpbmtWYWw+NzQsMTUy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0" Error="">PD94bWwgdmVyc2lvbj0iMS4wIiBlbmNvZGluZz0idXRmLTgiPz4NCjxMaW5rSW5mb0V4Y2VsIHhtbG5zOnhzaT0iaHR0cDovL3d3dy53My5vcmcvMjAwMS9YTUxTY2hlbWEtaW5zdGFuY2UiIHhtbG5zOnhzZD0iaHR0cDovL3d3dy53My5vcmcvMjAwMS9YTUxTY2hlbWEiPg0KICA8TGlua0luZm9Db3JlPg0KICAgIDxMaW5rSWQ+MjgwPC9MaW5rSWQ+DQogICAgPEluZmxvd1ZhbD4tNjAsNzg5PC9JbmZsb3dWYWw+DQogICAgPERpc3BWYWw+KDYwLDc4OSk8L0Rpc3BWYWw+DQogICAgPExhc3RVcGRUaW1lPjIwMjMvMDcvMzEgMTc6MDM6MDA8L0xhc3RVcGRUaW1lPg0KICAgIDxXb3Jrc2hlZXROTT5QTCBRVFLjgJBJRlJT44CRIDwvV29ya3NoZWV0Tk0+DQogICAgPExpbmtDZWxsQWRkcmVzc0ExPkFTMTI8L0xpbmtDZWxsQWRkcmVzc0ExPg0KICAgIDxMaW5rQ2VsbEFkZHJlc3NSMUMxPlIxMk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jAsNzg5LDQ2MSwwMDA8L09yaWdpbmFsVmFsPg0KICAgIDxMYXN0TnVtVmFsPi02MCw3ODk8L0xhc3ROdW1WYWw+DQogICAgPFJhd0xpbmtWYWw+LTYwLDc4O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7" Error="">PD94bWwgdmVyc2lvbj0iMS4wIiBlbmNvZGluZz0idXRmLTgiPz4NCjxMaW5rSW5mb0V4Y2VsIHhtbG5zOnhzaT0iaHR0cDovL3d3dy53My5vcmcvMjAwMS9YTUxTY2hlbWEtaW5zdGFuY2UiIHhtbG5zOnhzZD0iaHR0cDovL3d3dy53My5vcmcvMjAwMS9YTUxTY2hlbWEiPg0KICA8TGlua0luZm9Db3JlPg0KICAgIDxMaW5rSWQ+Mjg3PC9MaW5rSWQ+DQogICAgPEluZmxvd1ZhbD41LDU2MjwvSW5mbG93VmFsPg0KICAgIDxEaXNwVmFsPjUsNTYyIDwvRGlzcFZhbD4NCiAgICA8TGFzdFVwZFRpbWU+MjAyMy8wNy8zMSAxNzowMzowMDwvTGFzdFVwZFRpbWU+DQogICAgPFdvcmtzaGVldE5NPlBMIFFUUuOAkElGUlPjgJEgPC9Xb3Jrc2hlZXROTT4NCiAgICA8TGlua0NlbGxBZGRyZXNzQTE+QVMxMzwvTGlua0NlbGxBZGRyZXNzQTE+DQogICAgPExpbmtDZWxsQWRkcmVzc1IxQzE+UjEz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ND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41LDU2MiwwMjEsMDAwPC9PcmlnaW5hbFZhbD4NCiAgICA8TGFzdE51bVZhbD41LDU2MjwvTGFzdE51bVZhbD4NCiAgICA8UmF3TGlua1ZhbD41LDU2Mj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1" Error="">PD94bWwgdmVyc2lvbj0iMS4wIiBlbmNvZGluZz0idXRmLTgiPz4NCjxMaW5rSW5mb0V4Y2VsIHhtbG5zOnhzaT0iaHR0cDovL3d3dy53My5vcmcvMjAwMS9YTUxTY2hlbWEtaW5zdGFuY2UiIHhtbG5zOnhzZD0iaHR0cDovL3d3dy53My5vcmcvMjAwMS9YTUxTY2hlbWEiPg0KICA8TGlua0luZm9Db3JlPg0KICAgIDxMaW5rSWQ+MjgxPC9MaW5rSWQ+DQogICAgPEluZmxvd1ZhbD4xLDY4MDwvSW5mbG93VmFsPg0KICAgIDxEaXNwVmFsPjEsNjgwIDwvRGlzcFZhbD4NCiAgICA8TGFzdFVwZFRpbWU+MjAyMy8wNy8zMSAxNzowMzowMDwvTGFzdFVwZFRpbWU+DQogICAgPFdvcmtzaGVldE5NPlBMIFFUUuOAkElGUlPjgJEgPC9Xb3Jrc2hlZXROTT4NCiAgICA8TGlua0NlbGxBZGRyZXNzQTE+QVMxNDwvTGlua0NlbGxBZGRyZXNzQTE+DQogICAgPExpbmtDZWxsQWRkcmVzc1IxQzE+UjE0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EsNjgwLDExNCwwMDA8L09yaWdpbmFsVmFsPg0KICAgIDxMYXN0TnVtVmFsPjEsNjgwPC9MYXN0TnVtVmFsPg0KICAgIDxSYXdMaW5rVmFsPjEsNjg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2" Error="">PD94bWwgdmVyc2lvbj0iMS4wIiBlbmNvZGluZz0idXRmLTgiPz4NCjxMaW5rSW5mb0V4Y2VsIHhtbG5zOnhzaT0iaHR0cDovL3d3dy53My5vcmcvMjAwMS9YTUxTY2hlbWEtaW5zdGFuY2UiIHhtbG5zOnhzZD0iaHR0cDovL3d3dy53My5vcmcvMjAwMS9YTUxTY2hlbWEiPg0KICA8TGlua0luZm9Db3JlPg0KICAgIDxMaW5rSWQ+MjgyPC9MaW5rSWQ+DQogICAgPEluZmxvd1ZhbD4tMTEsOTc5PC9JbmZsb3dWYWw+DQogICAgPERpc3BWYWw+KDExLDk3OSk8L0Rpc3BWYWw+DQogICAgPExhc3RVcGRUaW1lPjIwMjMvMDcvMzEgMTc6MDM6MDA8L0xhc3RVcGRUaW1lPg0KICAgIDxXb3Jrc2hlZXROTT5QTCBRVFLjgJBJRlJT44CRIDwvV29ya3NoZWV0Tk0+DQogICAgPExpbmtDZWxsQWRkcmVzc0ExPkFTMTU8L0xpbmtDZWxsQWRkcmVzc0ExPg0KICAgIDxMaW5rQ2VsbEFkZHJlc3NSMUMxPlIxNU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TEsOTc5LDE0NCwwMDA8L09yaWdpbmFsVmFsPg0KICAgIDxMYXN0TnVtVmFsPi0xMSw5Nzk8L0xhc3ROdW1WYWw+DQogICAgPFJhd0xpbmtWYWw+LTExLDk3O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3" Error="">PD94bWwgdmVyc2lvbj0iMS4wIiBlbmNvZGluZz0idXRmLTgiPz4NCjxMaW5rSW5mb0V4Y2VsIHhtbG5zOnhzaT0iaHR0cDovL3d3dy53My5vcmcvMjAwMS9YTUxTY2hlbWEtaW5zdGFuY2UiIHhtbG5zOnhzZD0iaHR0cDovL3d3dy53My5vcmcvMjAwMS9YTUxTY2hlbWEiPg0KICA8TGlua0luZm9Db3JlPg0KICAgIDxMaW5rSWQ+MjgzPC9MaW5rSWQ+DQogICAgPEluZmxvd1ZhbD4xNiw2NDA8L0luZmxvd1ZhbD4NCiAgICA8RGlzcFZhbD4xNiw2NDAgPC9EaXNwVmFsPg0KICAgIDxMYXN0VXBkVGltZT4yMDIzLzA3LzMxIDE3OjAzOjAwPC9MYXN0VXBkVGltZT4NCiAgICA8V29ya3NoZWV0Tk0+UEwgUVRS44CQSUZSU+OAkSA8L1dvcmtzaGVldE5NPg0KICAgIDxMaW5rQ2VsbEFkZHJlc3NBMT5BUzE2PC9MaW5rQ2VsbEFkZHJlc3NBMT4NCiAgICA8TGlua0NlbGxBZGRyZXNzUjFDMT5SMTZ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TYsNjQwLDAzOCwwMDA8L09yaWdpbmFsVmFsPg0KICAgIDxMYXN0TnVtVmFsPjE2LDY0MDwvTGFzdE51bVZhbD4NCiAgICA8UmF3TGlua1ZhbD4xNiw2ND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4" Error="">PD94bWwgdmVyc2lvbj0iMS4wIiBlbmNvZGluZz0idXRmLTgiPz4NCjxMaW5rSW5mb0V4Y2VsIHhtbG5zOnhzaT0iaHR0cDovL3d3dy53My5vcmcvMjAwMS9YTUxTY2hlbWEtaW5zdGFuY2UiIHhtbG5zOnhzZD0iaHR0cDovL3d3dy53My5vcmcvMjAwMS9YTUxTY2hlbWEiPg0KICA8TGlua0luZm9Db3JlPg0KICAgIDxMaW5rSWQ+Mjg0PC9MaW5rSWQ+DQogICAgPEluZmxvd1ZhbD4tMjcwPC9JbmZsb3dWYWw+DQogICAgPERpc3BWYWw+KDI3MCk8L0Rpc3BWYWw+DQogICAgPExhc3RVcGRUaW1lPjIwMjMvMDcvMzEgMTc6MDM6MDA8L0xhc3RVcGRUaW1lPg0KICAgIDxXb3Jrc2hlZXROTT5QTCBRVFLjgJBJRlJT44CRIDwvV29ya3NoZWV0Tk0+DQogICAgPExpbmtDZWxsQWRkcmVzc0ExPkFTMTc8L0xpbmtDZWxsQWRkcmVzc0ExPg0KICAgIDxMaW5rQ2VsbEFkZHJlc3NSMUMxPlIxN0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MjcwLDAxOCwwMDA8L09yaWdpbmFsVmFsPg0KICAgIDxMYXN0TnVtVmFsPi0yNzA8L0xhc3ROdW1WYWw+DQogICAgPFJhd0xpbmtWYWw+LTI3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5" Error="">PD94bWwgdmVyc2lvbj0iMS4wIiBlbmNvZGluZz0idXRmLTgiPz4NCjxMaW5rSW5mb0V4Y2VsIHhtbG5zOnhzaT0iaHR0cDovL3d3dy53My5vcmcvMjAwMS9YTUxTY2hlbWEtaW5zdGFuY2UiIHhtbG5zOnhzZD0iaHR0cDovL3d3dy53My5vcmcvMjAwMS9YTUxTY2hlbWEiPg0KICA8TGlua0luZm9Db3JlPg0KICAgIDxMaW5rSWQ+Mjg1PC9MaW5rSWQ+DQogICAgPEluZmxvd1ZhbD4yLDk1NjwvSW5mbG93VmFsPg0KICAgIDxEaXNwVmFsPjIsOTU2IDwvRGlzcFZhbD4NCiAgICA8TGFzdFVwZFRpbWU+MjAyMy8wNy8zMSAxNzowMzowMDwvTGFzdFVwZFRpbWU+DQogICAgPFdvcmtzaGVldE5NPlBMIFFUUuOAkElGUlPjgJEgPC9Xb3Jrc2hlZXROTT4NCiAgICA8TGlua0NlbGxBZGRyZXNzQTE+QVMxODwvTGlua0NlbGxBZGRyZXNzQTE+DQogICAgPExpbmtDZWxsQWRkcmVzc1IxQzE+UjE4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OTU2LDY4NSwwMDA8L09yaWdpbmFsVmFsPg0KICAgIDxMYXN0TnVtVmFsPjIsOTU2PC9MYXN0TnVtVmFsPg0KICAgIDxSYXdMaW5rVmFsPjIsOTU2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6" Error="">PD94bWwgdmVyc2lvbj0iMS4wIiBlbmNvZGluZz0idXRmLTgiPz4NCjxMaW5rSW5mb0V4Y2VsIHhtbG5zOnhzaT0iaHR0cDovL3d3dy53My5vcmcvMjAwMS9YTUxTY2hlbWEtaW5zdGFuY2UiIHhtbG5zOnhzZD0iaHR0cDovL3d3dy53My5vcmcvMjAwMS9YTUxTY2hlbWEiPg0KICA8TGlua0luZm9Db3JlPg0KICAgIDxMaW5rSWQ+Mjg2PC9MaW5rSWQ+DQogICAgPEluZmxvd1ZhbD4tMyw0NjU8L0luZmxvd1ZhbD4NCiAgICA8RGlzcFZhbD4oMyw0NjUpPC9EaXNwVmFsPg0KICAgIDxMYXN0VXBkVGltZT4yMDIzLzA3LzMxIDE3OjAzOjAwPC9MYXN0VXBkVGltZT4NCiAgICA8V29ya3NoZWV0Tk0+UEwgUVRS44CQSUZSU+OAkSA8L1dvcmtzaGVldE5NPg0KICAgIDxMaW5rQ2VsbEFkZHJlc3NBMT5BUzE5PC9MaW5rQ2VsbEFkZHJlc3NBMT4NCiAgICA8TGlua0NlbGxBZGRyZXNzUjFDMT5SMTl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MsNDY1LDY1NCwwMDA8L09yaWdpbmFsVmFsPg0KICAgIDxMYXN0TnVtVmFsPi0zLDQ2NTwvTGFzdE51bVZhbD4NCiAgICA8UmF3TGlua1ZhbD4tMyw0Nj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8" Error="">PD94bWwgdmVyc2lvbj0iMS4wIiBlbmNvZGluZz0idXRmLTgiPz4NCjxMaW5rSW5mb0V4Y2VsIHhtbG5zOnhzaT0iaHR0cDovL3d3dy53My5vcmcvMjAwMS9YTUxTY2hlbWEtaW5zdGFuY2UiIHhtbG5zOnhzZD0iaHR0cDovL3d3dy53My5vcmcvMjAwMS9YTUxTY2hlbWEiPg0KICA8TGlua0luZm9Db3JlPg0KICAgIDxMaW5rSWQ+Mjg4PC9MaW5rSWQ+DQogICAgPEluZmxvd1ZhbD42LDgzODwvSW5mbG93VmFsPg0KICAgIDxEaXNwVmFsPjYsODM4IDwvRGlzcFZhbD4NCiAgICA8TGFzdFVwZFRpbWU+MjAyMy8wNy8zMSAxNzowMzowMDwvTGFzdFVwZFRpbWU+DQogICAgPFdvcmtzaGVldE5NPlBMIFFUUuOAkElGUlPjgJEgPC9Xb3Jrc2hlZXROTT4NCiAgICA8TGlua0NlbGxBZGRyZXNzQTE+QVMyMTwvTGlua0NlbGxBZGRyZXNzQTE+DQogICAgPExpbmtDZWxsQWRkcmVzc1IxQzE+UjIx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YsODM4LDk1MywwMDA8L09yaWdpbmFsVmFsPg0KICAgIDxMYXN0TnVtVmFsPjYsODM4PC9MYXN0TnVtVmFsPg0KICAgIDxSYXdMaW5rVmFsPjYsODM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9" Error="">PD94bWwgdmVyc2lvbj0iMS4wIiBlbmNvZGluZz0idXRmLTgiPz4NCjxMaW5rSW5mb0V4Y2VsIHhtbG5zOnhzaT0iaHR0cDovL3d3dy53My5vcmcvMjAwMS9YTUxTY2hlbWEtaW5zdGFuY2UiIHhtbG5zOnhzZD0iaHR0cDovL3d3dy53My5vcmcvMjAwMS9YTUxTY2hlbWEiPg0KICA8TGlua0luZm9Db3JlPg0KICAgIDxMaW5rSWQ+Mjg5PC9MaW5rSWQ+DQogICAgPEluZmxvd1ZhbD4zLDU2MzwvSW5mbG93VmFsPg0KICAgIDxEaXNwVmFsPjMsNTYzIDwvRGlzcFZhbD4NCiAgICA8TGFzdFVwZFRpbWU+MjAyMy8wNy8zMSAxNzowMzowMDwvTGFzdFVwZFRpbWU+DQogICAgPFdvcmtzaGVldE5NPlBMIFFUUuOAkElGUlPjgJEgPC9Xb3Jrc2hlZXROTT4NCiAgICA8TGlua0NlbGxBZGRyZXNzQTE+QVMyMjwvTGlua0NlbGxBZGRyZXNzQTE+DQogICAgPExpbmtDZWxsQWRkcmVzc1IxQzE+UjIy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NTYzLDgyOSwwMDA8L09yaWdpbmFsVmFsPg0KICAgIDxMYXN0TnVtVmFsPjMsNTYzPC9MYXN0TnVtVmFsPg0KICAgIDxSYXdMaW5rVmFsPjMsNTYz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0" Error="">PD94bWwgdmVyc2lvbj0iMS4wIiBlbmNvZGluZz0idXRmLTgiPz4NCjxMaW5rSW5mb0V4Y2VsIHhtbG5zOnhzaT0iaHR0cDovL3d3dy53My5vcmcvMjAwMS9YTUxTY2hlbWEtaW5zdGFuY2UiIHhtbG5zOnhzZD0iaHR0cDovL3d3dy53My5vcmcvMjAwMS9YTUxTY2hlbWEiPg0KICA8TGlua0luZm9Db3JlPg0KICAgIDxMaW5rSWQ+MjkwPC9MaW5rSWQ+DQogICAgPEluZmxvd1ZhbD4zLDI3NTwvSW5mbG93VmFsPg0KICAgIDxEaXNwVmFsPjMsMjc1IDwvRGlzcFZhbD4NCiAgICA8TGFzdFVwZFRpbWU+MjAyMy8wNy8zMSAxNzowMzowMDwvTGFzdFVwZFRpbWU+DQogICAgPFdvcmtzaGVldE5NPlBMIFFUUuOAkElGUlPjgJEgPC9Xb3Jrc2hlZXROTT4NCiAgICA8TGlua0NlbGxBZGRyZXNzQTE+QVMyMzwvTGlua0NlbGxBZGRyZXNzQTE+DQogICAgPExpbmtDZWxsQWRkcmVzc1IxQzE+UjIz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MsMjc1LDEyNCwwMDA8L09yaWdpbmFsVmFsPg0KICAgIDxMYXN0TnVtVmFsPjMsMjc1PC9MYXN0TnVtVmFsPg0KICAgIDxSYXdMaW5rVmFsPjMsMjc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1" Error="">PD94bWwgdmVyc2lvbj0iMS4wIiBlbmNvZGluZz0idXRmLTgiPz4NCjxMaW5rSW5mb0V4Y2VsIHhtbG5zOnhzaT0iaHR0cDovL3d3dy53My5vcmcvMjAwMS9YTUxTY2hlbWEtaW5zdGFuY2UiIHhtbG5zOnhzZD0iaHR0cDovL3d3dy53My5vcmcvMjAwMS9YTUxTY2hlbWEiPg0KICA8TGlua0luZm9Db3JlPg0KICAgIDxMaW5rSWQ+MjkxPC9MaW5rSWQ+DQogICAgPEluZmxvd1ZhbD4tNiwzMDg8L0luZmxvd1ZhbD4NCiAgICA8RGlzcFZhbD4oNiwzMDgpPC9EaXNwVmFsPg0KICAgIDxMYXN0VXBkVGltZT4yMDIzLzA3LzMxIDE3OjAzOjAwPC9MYXN0VXBkVGltZT4NCiAgICA8V29ya3NoZWV0Tk0+UEwgUVRS44CQSUZSU+OAkSA8L1dvcmtzaGVldE5NPg0KICAgIDxMaW5rQ2VsbEFkZHJlc3NBMT5BUzI1PC9MaW5rQ2VsbEFkZHJlc3NBMT4NCiAgICA8TGlua0NlbGxBZGRyZXNzUjFDMT5SMjV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YsMzA4LDg4MCwwMDA8L09yaWdpbmFsVmFsPg0KICAgIDxMYXN0TnVtVmFsPi02LDMwODwvTGFzdE51bVZhbD4NCiAgICA8UmF3TGlua1ZhbD4tNiwzMD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2" Error="">PD94bWwgdmVyc2lvbj0iMS4wIiBlbmNvZGluZz0idXRmLTgiPz4NCjxMaW5rSW5mb0V4Y2VsIHhtbG5zOnhzaT0iaHR0cDovL3d3dy53My5vcmcvMjAwMS9YTUxTY2hlbWEtaW5zdGFuY2UiIHhtbG5zOnhzZD0iaHR0cDovL3d3dy53My5vcmcvMjAwMS9YTUxTY2hlbWEiPg0KICA8TGlua0luZm9Db3JlPg0KICAgIDxMaW5rSWQ+MjkyPC9MaW5rSWQ+DQogICAgPEluZmxvd1ZhbD4tNSw3MTg8L0luZmxvd1ZhbD4NCiAgICA8RGlzcFZhbD4oNSw3MTgpPC9EaXNwVmFsPg0KICAgIDxMYXN0VXBkVGltZT4yMDIzLzA3LzMxIDE3OjAzOjAwPC9MYXN0VXBkVGltZT4NCiAgICA8V29ya3NoZWV0Tk0+UEwgUVRS44CQSUZSU+OAkSA8L1dvcmtzaGVldE5NPg0KICAgIDxMaW5rQ2VsbEFkZHJlc3NBMT5BUzI2PC9MaW5rQ2VsbEFkZHJlc3NBMT4NCiAgICA8TGlua0NlbGxBZGRyZXNzUjFDMT5SMjZ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NzE4LDQ3NiwwMDA8L09yaWdpbmFsVmFsPg0KICAgIDxMYXN0TnVtVmFsPi01LDcxODwvTGFzdE51bVZhbD4NCiAgICA8UmF3TGlua1ZhbD4tNSw3MT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3" Error="">PD94bWwgdmVyc2lvbj0iMS4wIiBlbmNvZGluZz0idXRmLTgiPz4NCjxMaW5rSW5mb0V4Y2VsIHhtbG5zOnhzaT0iaHR0cDovL3d3dy53My5vcmcvMjAwMS9YTUxTY2hlbWEtaW5zdGFuY2UiIHhtbG5zOnhzZD0iaHR0cDovL3d3dy53My5vcmcvMjAwMS9YTUxTY2hlbWEiPg0KICA8TGlua0luZm9Db3JlPg0KICAgIDxMaW5rSWQ+MjkzPC9MaW5rSWQ+DQogICAgPEluZmxvd1ZhbD4tNTkwPC9JbmZsb3dWYWw+DQogICAgPERpc3BWYWw+KDU5MCk8L0Rpc3BWYWw+DQogICAgPExhc3RVcGRUaW1lPjIwMjMvMDcvMzEgMTc6MDM6MDA8L0xhc3RVcGRUaW1lPg0KICAgIDxXb3Jrc2hlZXROTT5QTCBRVFLjgJBJRlJT44CRIDwvV29ya3NoZWV0Tk0+DQogICAgPExpbmtDZWxsQWRkcmVzc0ExPkFTMjc8L0xpbmtDZWxsQWRkcmVzc0ExPg0KICAgIDxMaW5rQ2VsbEFkZHJlc3NSMUMxPlIyN0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AwMDA8L1RlbUF4aXNUeXA+DQogICAgPE1lbnVObT7pgKPntZDntJTmkI3nm4roqIjnrpfmm7g8L01lbnVObT4NCiAgICA8SXRlbU5tPuOBneOBruS7luOBrumHkeiejeiyu+eUqDwvSXRlbU5tPg0KICAgIDxDb2xObT7lvZPmnJ/ph5HpoY08L0NvbE5tPg0KICAgIDxPcmlnaW5hbFZhbD4tNTkwLDQwNCwwMDA8L09yaWdpbmFsVmFsPg0KICAgIDxMYXN0TnVtVmFsPi01OTA8L0xhc3ROdW1WYWw+DQogICAgPFJhd0xpbmtWYWw+LTU5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4" Error="">PD94bWwgdmVyc2lvbj0iMS4wIiBlbmNvZGluZz0idXRmLTgiPz4NCjxMaW5rSW5mb0V4Y2VsIHhtbG5zOnhzaT0iaHR0cDovL3d3dy53My5vcmcvMjAwMS9YTUxTY2hlbWEtaW5zdGFuY2UiIHhtbG5zOnhzZD0iaHR0cDovL3d3dy53My5vcmcvMjAwMS9YTUxTY2hlbWEiPg0KICA8TGlua0luZm9Db3JlPg0KICAgIDxMaW5rSWQ+Mjk0PC9MaW5rSWQ+DQogICAgPEluZmxvd1ZhbD4tOSw4MTQ8L0luZmxvd1ZhbD4NCiAgICA8RGlzcFZhbD4oOSw4MTQpPC9EaXNwVmFsPg0KICAgIDxMYXN0VXBkVGltZT4yMDIzLzA3LzMxIDE3OjAzOjAwPC9MYXN0VXBkVGltZT4NCiAgICA8V29ya3NoZWV0Tk0+UEwgUVRS44CQSUZSU+OAkSA8L1dvcmtzaGVldE5NPg0KICAgIDxMaW5rQ2VsbEFkZHJlc3NBMT5BUzI4PC9MaW5rQ2VsbEFkZHJlc3NBMT4NCiAgICA8TGlua0NlbGxBZGRyZXNzUjFDMT5SMjh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LTksODE0LDgxNSwwMDA8L09yaWdpbmFsVmFsPg0KICAgIDxMYXN0TnVtVmFsPi05LDgxNDwvTGFzdE51bVZhbD4NCiAgICA8UmF3TGlua1ZhbD4tOSw4MTQ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5" Error="">PD94bWwgdmVyc2lvbj0iMS4wIiBlbmNvZGluZz0idXRmLTgiPz4NCjxMaW5rSW5mb0V4Y2VsIHhtbG5zOnhzaT0iaHR0cDovL3d3dy53My5vcmcvMjAwMS9YTUxTY2hlbWEtaW5zdGFuY2UiIHhtbG5zOnhzZD0iaHR0cDovL3d3dy53My5vcmcvMjAwMS9YTUxTY2hlbWEiPg0KICA8TGlua0luZm9Db3JlPg0KICAgIDxMaW5rSWQ+Mjk1PC9MaW5rSWQ+DQogICAgPEluZmxvd1ZhbD45LDY0MDwvSW5mbG93VmFsPg0KICAgIDxEaXNwVmFsPjksNjQwIDwvRGlzcFZhbD4NCiAgICA8TGFzdFVwZFRpbWU+MjAyMy8wNy8zMSAxNzowMzowMDwvTGFzdFVwZFRpbWU+DQogICAgPFdvcmtzaGVldE5NPlBMIFFUUuOAkElGUlPjgJEgPC9Xb3Jrc2hlZXROTT4NCiAgICA8TGlua0NlbGxBZGRyZXNzQTE+QVMyOTwvTGlua0NlbGxBZGRyZXNzQTE+DQogICAgPExpbmtDZWxsQWRkcmVzc1IxQzE+UjI5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Nz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3MDAwMCM8L0l0ZW1JZD4NCiAgICA8RGlzcEl0ZW1JZD5LMjEwNzAwMDAwPC9EaXNwSXRlbUlkPg0KICAgIDxDb2xJZD5SMzAxMDAwMDAjPC9Db2xJZD4NCiAgICA8VGVtQXhpc1R5cD4xMDAwMDA8L1RlbUF4aXNUeXA+DQogICAgPE1lbnVObT7pgKPntZDntJTmkI3nm4roqIjnrpfmm7g8L01lbnVObT4NCiAgICA8SXRlbU5tPueojuW8leWJjeWIqeebijwvSXRlbU5tPg0KICAgIDxDb2xObT7lvZPmnJ/ph5HpoY08L0NvbE5tPg0KICAgIDxPcmlnaW5hbFZhbD45LDY0MCwyOTksMDAwPC9PcmlnaW5hbFZhbD4NCiAgICA8TGFzdE51bVZhbD45LDY0MDwvTGFzdE51bVZhbD4NCiAgICA8UmF3TGlua1ZhbD45LDY0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6" Error="">PD94bWwgdmVyc2lvbj0iMS4wIiBlbmNvZGluZz0idXRmLTgiPz4NCjxMaW5rSW5mb0V4Y2VsIHhtbG5zOnhzaT0iaHR0cDovL3d3dy53My5vcmcvMjAwMS9YTUxTY2hlbWEtaW5zdGFuY2UiIHhtbG5zOnhzZD0iaHR0cDovL3d3dy53My5vcmcvMjAwMS9YTUxTY2hlbWEiPg0KICA8TGlua0luZm9Db3JlPg0KICAgIDxMaW5rSWQ+Mjk2PC9MaW5rSWQ+DQogICAgPEluZmxvd1ZhbD4tNiw1Nzg8L0luZmxvd1ZhbD4NCiAgICA8RGlzcFZhbD4oNiw1NzgpPC9EaXNwVmFsPg0KICAgIDxMYXN0VXBkVGltZT4yMDIzLzA3LzMxIDE3OjAzOjAwPC9MYXN0VXBkVGltZT4NCiAgICA8V29ya3NoZWV0Tk0+UEwgUVRS44CQSUZSU+OAkSA8L1dvcmtzaGVldE5NPg0KICAgIDxMaW5rQ2VsbEFkZHJlc3NBMT5BUzMwPC9MaW5rQ2VsbEFkZHJlc3NBMT4NCiAgICA8TGlua0NlbGxBZGRyZXNzUjFDMT5SMzB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4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02LDU3OCw2MDgsMDAwPC9PcmlnaW5hbFZhbD4NCiAgICA8TGFzdE51bVZhbD4tNiw1Nzg8L0xhc3ROdW1WYWw+DQogICAgPFJhd0xpbmtWYWw+LTYsNTc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7" Error="">PD94bWwgdmVyc2lvbj0iMS4wIiBlbmNvZGluZz0idXRmLTgiPz4NCjxMaW5rSW5mb0V4Y2VsIHhtbG5zOnhzaT0iaHR0cDovL3d3dy53My5vcmcvMjAwMS9YTUxTY2hlbWEtaW5zdGFuY2UiIHhtbG5zOnhzZD0iaHR0cDovL3d3dy53My5vcmcvMjAwMS9YTUxTY2hlbWEiPg0KICA8TGlua0luZm9Db3JlPg0KICAgIDxMaW5rSWQ+Mjk3PC9MaW5rSWQ+DQogICAgPEluZmxvd1ZhbD4zLDA2MTwvSW5mbG93VmFsPg0KICAgIDxEaXNwVmFsPjMsMDYxIDwvRGlzcFZhbD4NCiAgICA8TGFzdFVwZFRpbWU+MjAyMy8wNy8zMSAxNzowMzowMDwvTGFzdFVwZFRpbWU+DQogICAgPFdvcmtzaGVldE5NPlBMIFFUUuOAkElGUlPjgJEgPC9Xb3Jrc2hlZXROTT4NCiAgICA8TGlua0NlbGxBZGRyZXNzQTE+QVMzMTwvTGlua0NlbGxBZGRyZXNzQTE+DQogICAgPExpbmtDZWxsQWRkcmVzc1IxQzE+UjMx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Mw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zAwMDAwMCM8L0l0ZW1JZD4NCiAgICA8RGlzcEl0ZW1JZD5LMjMwMDAwMDAwPC9EaXNwSXRlbUlkPg0KICAgIDxDb2xJZD5SMzAxMDAwMDAjPC9Db2xJZD4NCiAgICA8VGVtQXhpc1R5cD4xMDAwMDA8L1RlbUF4aXNUeXA+DQogICAgPE1lbnVObT7pgKPntZDntJTmkI3nm4roqIjnrpfmm7g8L01lbnVObT4NCiAgICA8SXRlbU5tPuW9k+acn+e0lOWIqeebijwvSXRlbU5tPg0KICAgIDxDb2xObT7lvZPmnJ/ph5HpoY08L0NvbE5tPg0KICAgIDxPcmlnaW5hbFZhbD4zLDA2MSw2OTEsMDAwPC9PcmlnaW5hbFZhbD4NCiAgICA8TGFzdE51bVZhbD4zLDA2MTwvTGFzdE51bVZhbD4NCiAgICA8UmF3TGlua1ZhbD4zLDA2M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8" Error="">PD94bWwgdmVyc2lvbj0iMS4wIiBlbmNvZGluZz0idXRmLTgiPz4NCjxMaW5rSW5mb0V4Y2VsIHhtbG5zOnhzaT0iaHR0cDovL3d3dy53My5vcmcvMjAwMS9YTUxTY2hlbWEtaW5zdGFuY2UiIHhtbG5zOnhzZD0iaHR0cDovL3d3dy53My5vcmcvMjAwMS9YTUxTY2hlbWEiPg0KICA8TGlua0luZm9Db3JlPg0KICAgIDxMaW5rSWQ+Mjk4PC9MaW5rSWQ+DQogICAgPEluZmxvd1ZhbD4yLDUxNTwvSW5mbG93VmFsPg0KICAgIDxEaXNwVmFsPjIsNTE1PC9EaXNwVmFsPg0KICAgIDxMYXN0VXBkVGltZT4yMDIzLzA3LzMxIDE3OjAzOjAwPC9MYXN0VXBkVGltZT4NCiAgICA8V29ya3NoZWV0Tk0+UEwgUVRS44CQSUZSU+OAkSA8L1dvcmtzaGVldE5NPg0KICAgIDxMaW5rQ2VsbEFkZHJlc3NBMT5BUzMzPC9MaW5rQ2VsbEFkZHJlc3NBMT4NCiAgICA8TGlua0NlbGxBZGRyZXNzUjFDMT5SMzN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ND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IsNTE1LDc1NSwwMDA8L09yaWdpbmFsVmFsPg0KICAgIDxMYXN0TnVtVmFsPjIsNTE1PC9MYXN0TnVtVmFsPg0KICAgIDxSYXdMaW5rVmFsPjIsNTE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9" Error="">PD94bWwgdmVyc2lvbj0iMS4wIiBlbmNvZGluZz0idXRmLTgiPz4NCjxMaW5rSW5mb0V4Y2VsIHhtbG5zOnhzaT0iaHR0cDovL3d3dy53My5vcmcvMjAwMS9YTUxTY2hlbWEtaW5zdGFuY2UiIHhtbG5zOnhzZD0iaHR0cDovL3d3dy53My5vcmcvMjAwMS9YTUxTY2hlbWEiPg0KICA8TGlua0luZm9Db3JlPg0KICAgIDxMaW5rSWQ+Mjk5PC9MaW5rSWQ+DQogICAgPEluZmxvd1ZhbD40ODg8L0luZmxvd1ZhbD4NCiAgICA8RGlzcFZhbD40ODg8L0Rpc3BWYWw+DQogICAgPExhc3RVcGRUaW1lPjIwMjMvMDcvMzEgMTc6MDM6MDA8L0xhc3RVcGRUaW1lPg0KICAgIDxXb3Jrc2hlZXROTT5QTCBRVFLjgJBJRlJT44CRIDwvV29ya3NoZWV0Tk0+DQogICAgPExpbmtDZWxsQWRkcmVzc0ExPkFTMzQ8L0xpbmtDZWxsQWRkcmVzc0ExPg0KICAgIDxMaW5rQ2VsbEFkZHJlc3NSMUMxPlIzNE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0MD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NDg4LDc2NSwwMDA8L09yaWdpbmFsVmFsPg0KICAgIDxMYXN0TnVtVmFsPjQ4ODwvTGFzdE51bVZhbD4NCiAgICA8UmF3TGlua1ZhbD40OD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3" Error="">PD94bWwgdmVyc2lvbj0iMS4wIiBlbmNvZGluZz0idXRmLTgiPz4NCjxMaW5rSW5mb0V4Y2VsIHhtbG5zOnhzaT0iaHR0cDovL3d3dy53My5vcmcvMjAwMS9YTUxTY2hlbWEtaW5zdGFuY2UiIHhtbG5zOnhzZD0iaHR0cDovL3d3dy53My5vcmcvMjAwMS9YTUxTY2hlbWEiPg0KICA8TGlua0luZm9Db3JlPg0KICAgIDxMaW5rSWQ+MzAzPC9MaW5rSWQ+DQogICAgPEluZmxvd1ZhbD4yNDcsMjg2PC9JbmZsb3dWYWw+DQogICAgPERpc3BWYWw+MjQ3LDI4NiA8L0Rpc3BWYWw+DQogICAgPExhc3RVcGRUaW1lPjIwMjQvMDcvMjkgODo0MTozMTwvTGFzdFVwZFRpbWU+DQogICAgPFdvcmtzaGVldE5NPkJT44CQSUZSU+OAkTwvV29ya3NoZWV0Tk0+DQogICAgPExpbmtDZWxsQWRkcmVzc0ExPk82PC9MaW5rQ2VsbEFkZHJlc3NBMT4NCiAgICA8TGlua0NlbGxBZGRyZXNzUjFDMT5S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xPC9JdGVtSWQ+DQogICAgPERpc3BJdGVtSWQ+SzExMDEwMTAwPC9EaXNwSXRlbUlkPg0KICAgIDxDb2xJZD5SMzAxMDAwMDAjPC9Db2xJZD4NCiAgICA8VGVtQXhpc1R5cD4xMDAwMDA8L1RlbUF4aXNUeXA+DQogICAgPE1lbnVObT7pgKPntZDosqHmlL/nirbmhYvoqIjnrpfmm7g8L01lbnVObT4NCiAgICA8SXRlbU5tPuePvumHkeWPiuOBs+ePvumHkeWQjOetieeJqTwvSXRlbU5tPg0KICAgIDxDb2xObT7lvZPmnJ/ph5HpoY08L0NvbE5tPg0KICAgIDxPcmlnaW5hbFZhbD4yNDcsMjg2LDgyNiwwMDA8L09yaWdpbmFsVmFsPg0KICAgIDxMYXN0TnVtVmFsPjI0NywyODY8L0xhc3ROdW1WYWw+DQogICAgPFJhd0xpbmtWYWw+MjQ3LDI4N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1" Error="">PD94bWwgdmVyc2lvbj0iMS4wIiBlbmNvZGluZz0idXRmLTgiPz4NCjxMaW5rSW5mb0V4Y2VsIHhtbG5zOnhzaT0iaHR0cDovL3d3dy53My5vcmcvMjAwMS9YTUxTY2hlbWEtaW5zdGFuY2UiIHhtbG5zOnhzZD0iaHR0cDovL3d3dy53My5vcmcvMjAwMS9YTUxTY2hlbWEiPg0KICA8TGlua0luZm9Db3JlPg0KICAgIDxMaW5rSWQ+MzAxPC9MaW5rSWQ+DQogICAgPEluZmxvd1ZhbD42LDk5MTwvSW5mbG93VmFsPg0KICAgIDxEaXNwVmFsPjYsOTkxIDwvRGlzcFZhbD4NCiAgICA8TGFzdFVwZFRpbWU+MjAyNC8wNy8yOSA4OjQxOjMxPC9MYXN0VXBkVGltZT4NCiAgICA8V29ya3NoZWV0Tk0+QlPjgJBJRlJT44CRPC9Xb3Jrc2hlZXROTT4NCiAgICA8TGlua0NlbGxBZGRyZXNzQTE+Tzc8L0xpbmtDZWxsQWRkcmVzc0ExPg0KICAgIDxMaW5rQ2VsbEFkZHJlc3NSMUMxPlI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A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I8L0l0ZW1JZD4NCiAgICA8RGlzcEl0ZW1JZD5LMTEwMTAyMDA8L0Rpc3BJdGVtSWQ+DQogICAgPENvbElkPlIzMDEwMDAwMCM8L0NvbElkPg0KICAgIDxUZW1BeGlzVHlwPjEwMDAwMDwvVGVtQXhpc1R5cD4NCiAgICA8TWVudU5tPumAo+e1kOiyoeaUv+eKtuaFi+ioiOeul+abuDwvTWVudU5tPg0KICAgIDxJdGVtTm0+5a6a5pyf6aCQ6YeRPC9JdGVtTm0+DQogICAgPENvbE5tPuW9k+acn+mHkemhjTwvQ29sTm0+DQogICAgPE9yaWdpbmFsVmFsPjYsOTkxLDYzMSwwMDA8L09yaWdpbmFsVmFsPg0KICAgIDxMYXN0TnVtVmFsPjYsOTkxPC9MYXN0TnVtVmFsPg0KICAgIDxSYXdMaW5rVmFsPjYsOTk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4" Error="">PD94bWwgdmVyc2lvbj0iMS4wIiBlbmNvZGluZz0idXRmLTgiPz4NCjxMaW5rSW5mb0V4Y2VsIHhtbG5zOnhzaT0iaHR0cDovL3d3dy53My5vcmcvMjAwMS9YTUxTY2hlbWEtaW5zdGFuY2UiIHhtbG5zOnhzZD0iaHR0cDovL3d3dy53My5vcmcvMjAwMS9YTUxTY2hlbWEiPg0KICA8TGlua0luZm9Db3JlPg0KICAgIDxMaW5rSWQ+MzA0PC9MaW5rSWQ+DQogICAgPEluZmxvd1ZhbD43OTQsODk4PC9JbmZsb3dWYWw+DQogICAgPERpc3BWYWw+Nzk0LDg5OCA8L0Rpc3BWYWw+DQogICAgPExhc3RVcGRUaW1lPjIwMjQvMDcvMjkgODo0MTozMTwvTGFzdFVwZFRpbWU+DQogICAgPFdvcmtzaGVldE5NPkJT44CQSUZSU+OAkTwvV29ya3NoZWV0Tk0+DQogICAgPExpbmtDZWxsQWRkcmVzc0ExPk84PC9MaW5rQ2VsbEFkZHJlc3NBMT4NCiAgICA8TGlua0NlbGxBZGRyZXNzUjFDMT5S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zPC9JdGVtSWQ+DQogICAgPERpc3BJdGVtSWQ+SzExMDEwMz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43OTQsODk4LDQ4OSwwMDA8L09yaWdpbmFsVmFsPg0KICAgIDxMYXN0TnVtVmFsPjc5NCw4OTg8L0xhc3ROdW1WYWw+DQogICAgPFJhd0xpbmtWYWw+Nzk0LDg5O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5" Error="">PD94bWwgdmVyc2lvbj0iMS4wIiBlbmNvZGluZz0idXRmLTgiPz4NCjxMaW5rSW5mb0V4Y2VsIHhtbG5zOnhzaT0iaHR0cDovL3d3dy53My5vcmcvMjAwMS9YTUxTY2hlbWEtaW5zdGFuY2UiIHhtbG5zOnhzZD0iaHR0cDovL3d3dy53My5vcmcvMjAwMS9YTUxTY2hlbWEiPg0KICA8TGlua0luZm9Db3JlPg0KICAgIDxMaW5rSWQ+MzA1PC9MaW5rSWQ+DQogICAgPEluZmxvd1ZhbD40LDY0MjwvSW5mbG93VmFsPg0KICAgIDxEaXNwVmFsPjQsNjQyIDwvRGlzcFZhbD4NCiAgICA8TGFzdFVwZFRpbWU+MjAyNC8wNy8yOSA4OjQxOjMxPC9MYXN0VXBkVGltZT4NCiAgICA8V29ya3NoZWV0Tk0+QlPjgJBJRlJT44CRPC9Xb3Jrc2hlZXROTT4NCiAgICA8TGlua0NlbGxBZGRyZXNzQTE+TzEwPC9MaW5rQ2VsbEFkZHJlc3NBMT4NCiAgICA8TGlua0NlbGxBZGRyZXNzUjFDMT5SMT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DwvSXRlbUlkPg0KICAgIDxEaXNwSXRlbUlkPksxMTAxMDQwMDwvRGlzcEl0ZW1JZD4NCiAgICA8Q29sSWQ+UjMwMTAwMDAwIzwvQ29sSWQ+DQogICAgPFRlbUF4aXNUeXA+MTAwMDAwPC9UZW1BeGlzVHlwPg0KICAgIDxNZW51Tm0+6YCj57WQ6LKh5pS/54q25oWL6KiI566X5pu4PC9NZW51Tm0+DQogICAgPEl0ZW1ObT7jg4fjg6rjg5Djg4bjgqPjg5bph5Hono3os4fnlKM8L0l0ZW1ObT4NCiAgICA8Q29sTm0+5b2T5pyf6YeR6aGNPC9Db2xObT4NCiAgICA8T3JpZ2luYWxWYWw+NCw2NDIsOTYyLDAwMDwvT3JpZ2luYWxWYWw+DQogICAgPExhc3ROdW1WYWw+NCw2NDI8L0xhc3ROdW1WYWw+DQogICAgPFJhd0xpbmtWYWw+NCw2ND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6" Error="">PD94bWwgdmVyc2lvbj0iMS4wIiBlbmNvZGluZz0idXRmLTgiPz4NCjxMaW5rSW5mb0V4Y2VsIHhtbG5zOnhzaT0iaHR0cDovL3d3dy53My5vcmcvMjAwMS9YTUxTY2hlbWEtaW5zdGFuY2UiIHhtbG5zOnhzZD0iaHR0cDovL3d3dy53My5vcmcvMjAwMS9YTUxTY2hlbWEiPg0KICA8TGlua0luZm9Db3JlPg0KICAgIDxMaW5rSWQ+MzA2PC9MaW5rSWQ+DQogICAgPEluZmxvd1ZhbD4yODAsOTgyPC9JbmZsb3dWYWw+DQogICAgPERpc3BWYWw+MjgwLDk4MiA8L0Rpc3BWYWw+DQogICAgPExhc3RVcGRUaW1lPjIwMjQvMDcvMjkgODo0MTozMTwvTGFzdFVwZFRpbWU+DQogICAgPFdvcmtzaGVldE5NPkJT44CQSUZSU+OAkTwvV29ya3NoZWV0Tk0+DQogICAgPExpbmtDZWxsQWRkcmVzc0ExPk8xMTwvTGlua0NlbGxBZGRyZXNzQTE+DQogICAgPExpbmtDZWxsQWRkcmVzc1IxQzE+UjE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A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U8L0l0ZW1JZD4NCiAgICA8RGlzcEl0ZW1JZD5LMTEwMTA1MDA8L0Rpc3BJdGVtSWQ+DQogICAgPENvbElkPlIzMDEwMDAwMCM8L0NvbElkPg0KICAgIDxUZW1BeGlzVHlwPjEwMDAwMDwvVGVtQXhpc1R5cD4NCiAgICA8TWVudU5tPumAo+e1kOiyoeaUv+eKtuaFi+ioiOeul+abuDwvTWVudU5tPg0KICAgIDxJdGVtTm0+5qOa5Y246LOH55SjPC9JdGVtTm0+DQogICAgPENvbE5tPuW9k+acn+mHkemhjTwvQ29sTm0+DQogICAgPE9yaWdpbmFsVmFsPjI4MCw5ODIsNDU4LDAwMDwvT3JpZ2luYWxWYWw+DQogICAgPExhc3ROdW1WYWw+MjgwLDk4MjwvTGFzdE51bVZhbD4NCiAgICA8UmF3TGlua1ZhbD4yODAsOTgy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7" Error="">PD94bWwgdmVyc2lvbj0iMS4wIiBlbmNvZGluZz0idXRmLTgiPz4NCjxMaW5rSW5mb0V4Y2VsIHhtbG5zOnhzaT0iaHR0cDovL3d3dy53My5vcmcvMjAwMS9YTUxTY2hlbWEtaW5zdGFuY2UiIHhtbG5zOnhzZD0iaHR0cDovL3d3dy53My5vcmcvMjAwMS9YTUxTY2hlbWEiPg0KICA8TGlua0luZm9Db3JlPg0KICAgIDxMaW5rSWQ+MzA3PC9MaW5rSWQ+DQogICAgPEluZmxvd1ZhbD4xMSwwMDI8L0luZmxvd1ZhbD4NCiAgICA8RGlzcFZhbD4xMSwwMDIgPC9EaXNwVmFsPg0KICAgIDxMYXN0VXBkVGltZT4yMDI0LzA3LzI5IDg6NDE6MzE8L0xhc3RVcGRUaW1lPg0KICAgIDxXb3Jrc2hlZXROTT5CU+OAkElGUlPjgJE8L1dvcmtzaGVldE5NPg0KICAgIDxMaW5rQ2VsbEFkZHJlc3NBMT5PMTI8L0xpbmtDZWxsQWRkcmVzc0ExPg0KICAgIDxMaW5rQ2VsbEFkZHJlc3NSMUMxPlIx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2PC9JdGVtSWQ+DQogICAgPERpc3BJdGVtSWQ+SzExMDEwNjAwPC9EaXNwSXRlbUlkPg0KICAgIDxDb2xJZD5SMzAxMDAwMDAjPC9Db2xJZD4NCiAgICA8VGVtQXhpc1R5cD4xMDAwMDA8L1RlbUF4aXNUeXA+DQogICAgPE1lbnVObT7pgKPntZDosqHmlL/nirbmhYvoqIjnrpfmm7g8L01lbnVObT4NCiAgICA8SXRlbU5tPuacquWPjuazleS6uuaJgOW+l+eojjwvSXRlbU5tPg0KICAgIDxDb2xObT7lvZPmnJ/ph5HpoY08L0NvbE5tPg0KICAgIDxPcmlnaW5hbFZhbD4xMSwwMDIsNzQ3LDAwMDwvT3JpZ2luYWxWYWw+DQogICAgPExhc3ROdW1WYWw+MTEsMDAyPC9MYXN0TnVtVmFsPg0KICAgIDxSYXdMaW5rVmFsPjExLDAw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8" Error="">PD94bWwgdmVyc2lvbj0iMS4wIiBlbmNvZGluZz0idXRmLTgiPz4NCjxMaW5rSW5mb0V4Y2VsIHhtbG5zOnhzaT0iaHR0cDovL3d3dy53My5vcmcvMjAwMS9YTUxTY2hlbWEtaW5zdGFuY2UiIHhtbG5zOnhzZD0iaHR0cDovL3d3dy53My5vcmcvMjAwMS9YTUxTY2hlbWEiPg0KICA8TGlua0luZm9Db3JlPg0KICAgIDxMaW5rSWQ+MzA4PC9MaW5rSWQ+DQogICAgPEluZmxvd1ZhbD41OSw5OTE8L0luZmxvd1ZhbD4NCiAgICA8RGlzcFZhbD41OSw5OTEgPC9EaXNwVmFsPg0KICAgIDxMYXN0VXBkVGltZT4yMDI0LzA3LzI5IDg6NDE6MzE8L0xhc3RVcGRUaW1lPg0KICAgIDxXb3Jrc2hlZXROTT5CU+OAkElGUlPjgJE8L1dvcmtzaGVldE5NPg0KICAgIDxMaW5rQ2VsbEFkZHJlc3NBMT5PMTM8L0xpbmtDZWxsQWRkcmVzc0ExPg0KICAgIDxMaW5rQ2VsbEFkZHJlc3NSMUMxPlIx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xMDFB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NTksOTkxLDQ5OSwwMDA8L09yaWdpbmFsVmFsPg0KICAgIDxMYXN0TnVtVmFsPjU5LDk5MTwvTGFzdE51bVZhbD4NCiAgICA8UmF3TGlua1ZhbD41OSw5OTE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9" Error="">PD94bWwgdmVyc2lvbj0iMS4wIiBlbmNvZGluZz0idXRmLTgiPz4NCjxMaW5rSW5mb0V4Y2VsIHhtbG5zOnhzaT0iaHR0cDovL3d3dy53My5vcmcvMjAwMS9YTUxTY2hlbWEtaW5zdGFuY2UiIHhtbG5zOnhzZD0iaHR0cDovL3d3dy53My5vcmcvMjAwMS9YTUxTY2hlbWEiPg0KICA8TGlua0luZm9Db3JlPg0KICAgIDxMaW5rSWQ+MzA5PC9MaW5rSWQ+DQogICAgPEluZmxvd1ZhbD4zOCw3NDM8L0luZmxvd1ZhbD4NCiAgICA8RGlzcFZhbD4zOCw3NDMgPC9EaXNwVmFsPg0KICAgIDxMYXN0VXBkVGltZT4yMDI0LzA3LzI5IDg6NDE6MzE8L0xhc3RVcGRUaW1lPg0KICAgIDxXb3Jrc2hlZXROTT5CU+OAkElGUlPjgJE8L1dvcmtzaGVldE5NPg0KICAgIDxMaW5rQ2VsbEFkZHJlc3NBMT5PMTQ8L0xpbmtDZWxsQWRkcmVzc0ExPg0KICAgIDxMaW5rQ2VsbEFkZHJlc3NSMUMxPlIx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5PC9JdGVtSWQ+DQogICAgPERpc3BJdGVtSWQ+SzExMDFDMDAwPC9EaXNwSXRlbUlkPg0KICAgIDxDb2xJZD5SMzAxMDAwMDAjPC9Db2xJZD4NCiAgICA8VGVtQXhpc1R5cD4xMDAwMDA8L1RlbUF4aXNUeXA+DQogICAgPE1lbnVObT7pgKPntZDosqHmlL/nirbmhYvoqIjnrpfmm7g8L01lbnVObT4NCiAgICA8SXRlbU5tPuWjsuWNtOebrueahOOBp+S/neacieOBmeOCi+izh+eUozwvSXRlbU5tPg0KICAgIDxDb2xObT7lvZPmnJ/ph5HpoY08L0NvbE5tPg0KICAgIDxPcmlnaW5hbFZhbD4zOCw3NDMsNTQ5LDAwMDwvT3JpZ2luYWxWYWw+DQogICAgPExhc3ROdW1WYWw+MzgsNzQzPC9MYXN0TnVtVmFsPg0KICAgIDxSYXdMaW5rVmFsPjM4LDc0Mz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0" Error="">PD94bWwgdmVyc2lvbj0iMS4wIiBlbmNvZGluZz0idXRmLTgiPz4NCjxMaW5rSW5mb0V4Y2VsIHhtbG5zOnhzaT0iaHR0cDovL3d3dy53My5vcmcvMjAwMS9YTUxTY2hlbWEtaW5zdGFuY2UiIHhtbG5zOnhzZD0iaHR0cDovL3d3dy53My5vcmcvMjAwMS9YTUxTY2hlbWEiPg0KICA8TGlua0luZm9Db3JlPg0KICAgIDxMaW5rSWQ+MzEwPC9MaW5rSWQ+DQogICAgPEluZmxvd1ZhbD4xLDQ0NCw1NDA8L0luZmxvd1ZhbD4NCiAgICA8RGlzcFZhbD4xLDQ0NCw1NDAgPC9EaXNwVmFsPg0KICAgIDxMYXN0VXBkVGltZT4yMDI0LzA3LzI5IDg6NDE6MzE8L0xhc3RVcGRUaW1lPg0KICAgIDxXb3Jrc2hlZXROTT5CU+OAkElGUlPjgJE8L1dvcmtzaGVldE5NPg0KICAgIDxMaW5rQ2VsbEFkZHJlc3NBMT5PMTU8L0xpbmtDZWxsQWRkcmVzc0ExPg0KICAgIDxMaW5rQ2VsbEFkZHJlc3NSMUMxPlIx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xMDF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VowMDAjPC9JdGVtSWQ+DQogICAgPERpc3BJdGVtSWQ+SzExMDFaMDAwMDwvRGlzcEl0ZW1JZD4NCiAgICA8Q29sSWQ+UjMwMTAwMDAwIzwvQ29sSWQ+DQogICAgPFRlbUF4aXNUeXA+MTAwMDAwPC9UZW1BeGlzVHlwPg0KICAgIDxNZW51Tm0+6YCj57WQ6LKh5pS/54q25oWL6KiI566X5pu4PC9NZW51Tm0+DQogICAgPEl0ZW1ObT7mtYHli5Xos4fnlKPlkIjoqIg8L0l0ZW1ObT4NCiAgICA8Q29sTm0+5b2T5pyf6YeR6aGNPC9Db2xObT4NCiAgICA8T3JpZ2luYWxWYWw+MSw0NDQsNTQwLDE2MSwwMDA8L09yaWdpbmFsVmFsPg0KICAgIDxMYXN0TnVtVmFsPjEsNDQ0LDU0MDwvTGFzdE51bVZhbD4NCiAgICA8UmF3TGlua1ZhbD4xLDQ0NCw1NDA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1" Error="">PD94bWwgdmVyc2lvbj0iMS4wIiBlbmNvZGluZz0idXRmLTgiPz4NCjxMaW5rSW5mb0V4Y2VsIHhtbG5zOnhzaT0iaHR0cDovL3d3dy53My5vcmcvMjAwMS9YTUxTY2hlbWEtaW5zdGFuY2UiIHhtbG5zOnhzZD0iaHR0cDovL3d3dy53My5vcmcvMjAwMS9YTUxTY2hlbWEiPg0KICA8TGlua0luZm9Db3JlPg0KICAgIDxMaW5rSWQ+MzExPC9MaW5rSWQ+DQogICAgPEluZmxvd1ZhbD4xOTUsNDE0PC9JbmZsb3dWYWw+DQogICAgPERpc3BWYWw+MTk1LDQxNCA8L0Rpc3BWYWw+DQogICAgPExhc3RVcGRUaW1lPjIwMjQvMDcvMjkgODo0MTozMTwvTGFzdFVwZFRpbWU+DQogICAgPFdvcmtzaGVldE5NPkJT44CQSUZSU+OAkTwvV29ya3NoZWV0Tk0+DQogICAgPExpbmtDZWxsQWRkcmVzc0ExPk8xNzwvTGlua0NlbGxBZGRyZXNzQTE+DQogICAgPExpbmtDZWxsQWRkcmVzc1IxQzE+UjE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A8L0l0ZW1JZD4NCiAgICA8RGlzcEl0ZW1JZD5LMTEwMjAxMDA8L0Rpc3BJdGVtSWQ+DQogICAgPENvbElkPlIzMDEwMDAwMCM8L0NvbElkPg0KICAgIDxUZW1BeGlzVHlwPjEwMDAwMDwvVGVtQXhpc1R5cD4NCiAgICA8TWVudU5tPumAo+e1kOiyoeaUv+eKtuaFi+ioiOeul+abuDwvTWVudU5tPg0KICAgIDxJdGVtTm0+5pyJ5b2i5Zu65a6a6LOH55SjPC9JdGVtTm0+DQogICAgPENvbE5tPuW9k+acn+mHkemhjTwvQ29sTm0+DQogICAgPE9yaWdpbmFsVmFsPjE5NSw0MTQsMDMzLDAwMDwvT3JpZ2luYWxWYWw+DQogICAgPExhc3ROdW1WYWw+MTk1LDQxNDwvTGFzdE51bVZhbD4NCiAgICA8UmF3TGlua1ZhbD4xOTUsNDE0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2" Error="">PD94bWwgdmVyc2lvbj0iMS4wIiBlbmNvZGluZz0idXRmLTgiPz4NCjxMaW5rSW5mb0V4Y2VsIHhtbG5zOnhzaT0iaHR0cDovL3d3dy53My5vcmcvMjAwMS9YTUxTY2hlbWEtaW5zdGFuY2UiIHhtbG5zOnhzZD0iaHR0cDovL3d3dy53My5vcmcvMjAwMS9YTUxTY2hlbWEiPg0KICA8TGlua0luZm9Db3JlPg0KICAgIDxMaW5rSWQ+MzEyPC9MaW5rSWQ+DQogICAgPEluZmxvd1ZhbD42NSw2MDM8L0luZmxvd1ZhbD4NCiAgICA8RGlzcFZhbD42NSw2MDMgPC9EaXNwVmFsPg0KICAgIDxMYXN0VXBkVGltZT4yMDI0LzA3LzI5IDg6NDE6MzE8L0xhc3RVcGRUaW1lPg0KICAgIDxXb3Jrc2hlZXROTT5CU+OAkElGUlPjgJE8L1dvcmtzaGVldE5NPg0KICAgIDxMaW5rQ2VsbEFkZHJlc3NBMT5PMTg8L0xpbmtDZWxsQWRkcmVzc0ExPg0KICAgIDxMaW5rQ2VsbEFkZHJlc3NSMUMxPlIx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xPC9JdGVtSWQ+DQogICAgPERpc3BJdGVtSWQ+SzExMDIwMTUwPC9EaXNwSXRlbUlkPg0KICAgIDxDb2xJZD5SMzAxMDAwMDAjPC9Db2xJZD4NCiAgICA8VGVtQXhpc1R5cD4xMDAwMDA8L1RlbUF4aXNUeXA+DQogICAgPE1lbnVObT7pgKPntZDosqHmlL/nirbmhYvoqIjnrpfmm7g8L01lbnVObT4NCiAgICA8SXRlbU5tPuS9v+eUqOaoqeizh+eUozwvSXRlbU5tPg0KICAgIDxDb2xObT7lvZPmnJ/ph5HpoY08L0NvbE5tPg0KICAgIDxPcmlnaW5hbFZhbD42NSw2MDMsNjMyLDAwMDwvT3JpZ2luYWxWYWw+DQogICAgPExhc3ROdW1WYWw+NjUsNjAzPC9MYXN0TnVtVmFsPg0KICAgIDxSYXdMaW5rVmFsPjY1LDYwMz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3" Error="">PD94bWwgdmVyc2lvbj0iMS4wIiBlbmNvZGluZz0idXRmLTgiPz4NCjxMaW5rSW5mb0V4Y2VsIHhtbG5zOnhzaT0iaHR0cDovL3d3dy53My5vcmcvMjAwMS9YTUxTY2hlbWEtaW5zdGFuY2UiIHhtbG5zOnhzZD0iaHR0cDovL3d3dy53My5vcmcvMjAwMS9YTUxTY2hlbWEiPg0KICA8TGlua0luZm9Db3JlPg0KICAgIDxMaW5rSWQ+MzEzPC9MaW5rSWQ+DQogICAgPEluZmxvd1ZhbD44NSw3MzE8L0luZmxvd1ZhbD4NCiAgICA8RGlzcFZhbD44NSw3MzEgPC9EaXNwVmFsPg0KICAgIDxMYXN0VXBkVGltZT4yMDI0LzA3LzI5IDg6NDE6MzE8L0xhc3RVcGRUaW1lPg0KICAgIDxXb3Jrc2hlZXROTT5CU+OAkElGUlPjgJE8L1dvcmtzaGVldE5NPg0KICAgIDxMaW5rQ2VsbEFkZHJlc3NBMT5PMTk8L0xpbmtDZWxsQWRkcmVzc0ExPg0KICAgIDxMaW5rQ2VsbEFkZHJlc3NSMUMxPlIx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44NSw3MzEsNDYyLDAwMDwvT3JpZ2luYWxWYWw+DQogICAgPExhc3ROdW1WYWw+ODUsNzMxPC9MYXN0TnVtVmFsPg0KICAgIDxSYXdMaW5rVmFsPjg1LDcz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4" Error="">PD94bWwgdmVyc2lvbj0iMS4wIiBlbmNvZGluZz0idXRmLTgiPz4NCjxMaW5rSW5mb0V4Y2VsIHhtbG5zOnhzaT0iaHR0cDovL3d3dy53My5vcmcvMjAwMS9YTUxTY2hlbWEtaW5zdGFuY2UiIHhtbG5zOnhzZD0iaHR0cDovL3d3dy53My5vcmcvMjAwMS9YTUxTY2hlbWEiPg0KICA8TGlua0luZm9Db3JlPg0KICAgIDxMaW5rSWQ+MzE0PC9MaW5rSWQ+DQogICAgPEluZmxvd1ZhbD43MCw4MzQ8L0luZmxvd1ZhbD4NCiAgICA8RGlzcFZhbD43MCw4MzQgPC9EaXNwVmFsPg0KICAgIDxMYXN0VXBkVGltZT4yMDI0LzA3LzI5IDg6NDE6MzE8L0xhc3RVcGRUaW1lPg0KICAgIDxXb3Jrc2hlZXROTT5CU+OAkElGUlPjgJE8L1dvcmtzaGVldE5NPg0KICAgIDxMaW5rQ2VsbEFkZHJlc3NBMT5PMjA8L0xpbmtDZWxsQWRkcmVzc0ExPg0KICAgIDxMaW5rQ2VsbEFkZHJlc3NSMUMxPlIy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zPC9JdGVtSWQ+DQogICAgPERpc3BJdGVtSWQ+SzExMDIwMzAwPC9EaXNwSXRlbUlkPg0KICAgIDxDb2xJZD5SMzAxMDAwMDAjPC9Db2xJZD4NCiAgICA8VGVtQXhpc1R5cD4xMDAwMDA8L1RlbUF4aXNUeXA+DQogICAgPE1lbnVObT7pgKPntZDosqHmlL/nirbmhYvoqIjnrpfmm7g8L01lbnVObT4NCiAgICA8SXRlbU5tPueEoeW9ouizh+eUozwvSXRlbU5tPg0KICAgIDxDb2xObT7lvZPmnJ/ph5HpoY08L0NvbE5tPg0KICAgIDxPcmlnaW5hbFZhbD43MCw4MzQsNTY4LDAwMDwvT3JpZ2luYWxWYWw+DQogICAgPExhc3ROdW1WYWw+NzAsODM0PC9MYXN0TnVtVmFsPg0KICAgIDxSYXdMaW5rVmFsPjcwLDgzN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5" Error="">PD94bWwgdmVyc2lvbj0iMS4wIiBlbmNvZGluZz0idXRmLTgiPz4NCjxMaW5rSW5mb0V4Y2VsIHhtbG5zOnhzaT0iaHR0cDovL3d3dy53My5vcmcvMjAwMS9YTUxTY2hlbWEtaW5zdGFuY2UiIHhtbG5zOnhzZD0iaHR0cDovL3d3dy53My5vcmcvMjAwMS9YTUxTY2hlbWEiPg0KICA8TGlua0luZm9Db3JlPg0KICAgIDxMaW5rSWQ+MzE1PC9MaW5rSWQ+DQogICAgPEluZmxvd1ZhbD44LDExNjwvSW5mbG93VmFsPg0KICAgIDxEaXNwVmFsPjgsMTE2IDwvRGlzcFZhbD4NCiAgICA8TGFzdFVwZFRpbWU+MjAyNC8wNy8yOSA4OjQxOjMxPC9MYXN0VXBkVGltZT4NCiAgICA8V29ya3NoZWV0Tk0+QlPjgJBJRlJT44CRPC9Xb3Jrc2hlZXROTT4NCiAgICA8TGlua0NlbGxBZGRyZXNzQTE+TzIxPC9MaW5rQ2VsbEFkZHJlc3NBMT4NCiAgICA8TGlua0NlbGxBZGRyZXNzUjFDMT5SMj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DwvSXRlbUlkPg0KICAgIDxEaXNwSXRlbUlkPksxMTAyMDQwMDwvRGlzcEl0ZW1JZD4NCiAgICA8Q29sSWQ+UjMwMTAwMDAwIzwvQ29sSWQ+DQogICAgPFRlbUF4aXNUeXA+MTAwMDAwPC9UZW1BeGlzVHlwPg0KICAgIDxNZW51Tm0+6YCj57WQ6LKh5pS/54q25oWL6KiI566X5pu4PC9NZW51Tm0+DQogICAgPEl0ZW1ObT7mipXos4fkuI3li5XnlKM8L0l0ZW1ObT4NCiAgICA8Q29sTm0+5b2T5pyf6YeR6aGNPC9Db2xObT4NCiAgICA8T3JpZ2luYWxWYWw+OCwxMTYsNjQwLDAwMDwvT3JpZ2luYWxWYWw+DQogICAgPExhc3ROdW1WYWw+OCwxMTY8L0xhc3ROdW1WYWw+DQogICAgPFJhd0xpbmtWYWw+OCwxMT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6" Error="">PD94bWwgdmVyc2lvbj0iMS4wIiBlbmNvZGluZz0idXRmLTgiPz4NCjxMaW5rSW5mb0V4Y2VsIHhtbG5zOnhzaT0iaHR0cDovL3d3dy53My5vcmcvMjAwMS9YTUxTY2hlbWEtaW5zdGFuY2UiIHhtbG5zOnhzZD0iaHR0cDovL3d3dy53My5vcmcvMjAwMS9YTUxTY2hlbWEiPg0KICA8TGlua0luZm9Db3JlPg0KICAgIDxMaW5rSWQ+MzE2PC9MaW5rSWQ+DQogICAgPEluZmxvd1ZhbD41NTksOTM5PC9JbmZsb3dWYWw+DQogICAgPERpc3BWYWw+NTU5LDkzOSA8L0Rpc3BWYWw+DQogICAgPExhc3RVcGRUaW1lPjIwMjQvMDcvMjkgODo0MTozMTwvTGFzdFVwZFRpbWU+DQogICAgPFdvcmtzaGVldE5NPkJT44CQSUZSU+OAkTwvV29ya3NoZWV0Tk0+DQogICAgPExpbmtDZWxsQWRkcmVzc0ExPk8yMjwvTGlua0NlbGxBZGRyZXNzQTE+DQogICAgPExpbmtDZWxsQWRkcmVzc1IxQzE+UjI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U8L0l0ZW1JZD4NCiAgICA8RGlzcEl0ZW1JZD5LMTEwMjA1MDA8L0Rpc3BJdGVtSWQ+DQogICAgPENvbElkPlIzMDEwMDAwMCM8L0NvbElkPg0KICAgIDxUZW1BeGlzVHlwPjEwMDAwMDwvVGVtQXhpc1R5cD4NCiAgICA8TWVudU5tPumAo+e1kOiyoeaUv+eKtuaFi+ioiOeul+abuDwvTWVudU5tPg0KICAgIDxJdGVtTm0+5oyB5YiG5rOV44Gn5Lya6KiI5Yem55CG44GV44KM44Gm44GE44KL5oqV6LOHPC9JdGVtTm0+DQogICAgPENvbE5tPuW9k+acn+mHkemhjTwvQ29sTm0+DQogICAgPE9yaWdpbmFsVmFsPjU1OSw5MzksODUzLDAwMDwvT3JpZ2luYWxWYWw+DQogICAgPExhc3ROdW1WYWw+NTU5LDkzOTwvTGFzdE51bVZhbD4NCiAgICA8UmF3TGlua1ZhbD41NTksOTM5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7" Error="">PD94bWwgdmVyc2lvbj0iMS4wIiBlbmNvZGluZz0idXRmLTgiPz4NCjxMaW5rSW5mb0V4Y2VsIHhtbG5zOnhzaT0iaHR0cDovL3d3dy53My5vcmcvMjAwMS9YTUxTY2hlbWEtaW5zdGFuY2UiIHhtbG5zOnhzZD0iaHR0cDovL3d3dy53My5vcmcvMjAwMS9YTUxTY2hlbWEiPg0KICA8TGlua0luZm9Db3JlPg0KICAgIDxMaW5rSWQ+MzE3PC9MaW5rSWQ+DQogICAgPEluZmxvd1ZhbD44NiwyOTM8L0luZmxvd1ZhbD4NCiAgICA8RGlzcFZhbD44NiwyOTMgPC9EaXNwVmFsPg0KICAgIDxMYXN0VXBkVGltZT4yMDI0LzA3LzI5IDg6NDE6MzE8L0xhc3RVcGRUaW1lPg0KICAgIDxXb3Jrc2hlZXROTT5CU+OAkElGUlPjgJE8L1dvcmtzaGVldE5NPg0KICAgIDxMaW5rQ2VsbEFkZHJlc3NBMT5PMjM8L0xpbmtDZWxsQWRkcmVzc0ExPg0KICAgIDxMaW5rQ2VsbEFkZHJlc3NSMUMxPlIy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2PC9JdGVtSWQ+DQogICAgPERpc3BJdGVtSWQ+SzExMDIwNj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44NiwyOTMsMjk1LDAwMDwvT3JpZ2luYWxWYWw+DQogICAgPExhc3ROdW1WYWw+ODYsMjkzPC9MYXN0TnVtVmFsPg0KICAgIDxSYXdMaW5rVmFsPjg2LDI5Mz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8" Error="">PD94bWwgdmVyc2lvbj0iMS4wIiBlbmNvZGluZz0idXRmLTgiPz4NCjxMaW5rSW5mb0V4Y2VsIHhtbG5zOnhzaT0iaHR0cDovL3d3dy53My5vcmcvMjAwMS9YTUxTY2hlbWEtaW5zdGFuY2UiIHhtbG5zOnhzZD0iaHR0cDovL3d3dy53My5vcmcvMjAwMS9YTUxTY2hlbWEiPg0KICA8TGlua0luZm9Db3JlPg0KICAgIDxMaW5rSWQ+MzE4PC9MaW5rSWQ+DQogICAgPEluZmxvd1ZhbD4xMjksNzgxPC9JbmZsb3dWYWw+DQogICAgPERpc3BWYWw+MTI5LDc4MSA8L0Rpc3BWYWw+DQogICAgPExhc3RVcGRUaW1lPjIwMjQvMDcvMjkgODo0MTozMTwvTGFzdFVwZFRpbWU+DQogICAgPFdvcmtzaGVldE5NPkJT44CQSUZSU+OAkTwvV29ya3NoZWV0Tk0+DQogICAgPExpbmtDZWxsQWRkcmVzc0ExPk8yNDwvTGlua0NlbGxBZGRyZXNzQTE+DQogICAgPExpbmtDZWxsQWRkcmVzc1IxQzE+UjI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c8L0l0ZW1JZD4NCiAgICA8RGlzcEl0ZW1JZD5LMTEwMjA3MDA8L0Rpc3BJdGVtSWQ+DQogICAgPENvbElkPlIzMDEwMDAwMCM8L0NvbElkPg0KICAgIDxUZW1BeGlzVHlwPjEwMDAwMDwvVGVtQXhpc1R5cD4NCiAgICA8TWVudU5tPumAo+e1kOiyoeaUv+eKtuaFi+ioiOeul+abuDwvTWVudU5tPg0KICAgIDxJdGVtTm0+44Gd44Gu5LuW44Gu5oqV6LOHPC9JdGVtTm0+DQogICAgPENvbE5tPuW9k+acn+mHkemhjTwvQ29sTm0+DQogICAgPE9yaWdpbmFsVmFsPjEyOSw3ODEsNDI0LDAwMDwvT3JpZ2luYWxWYWw+DQogICAgPExhc3ROdW1WYWw+MTI5LDc4MTwvTGFzdE51bVZhbD4NCiAgICA8UmF3TGlua1ZhbD4xMjksNzg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9" Error="">PD94bWwgdmVyc2lvbj0iMS4wIiBlbmNvZGluZz0idXRmLTgiPz4NCjxMaW5rSW5mb0V4Y2VsIHhtbG5zOnhzaT0iaHR0cDovL3d3dy53My5vcmcvMjAwMS9YTUxTY2hlbWEtaW5zdGFuY2UiIHhtbG5zOnhzZD0iaHR0cDovL3d3dy53My5vcmcvMjAwMS9YTUxTY2hlbWEiPg0KICA8TGlua0luZm9Db3JlPg0KICAgIDxMaW5rSWQ+MzE5PC9MaW5rSWQ+DQogICAgPEluZmxvd1ZhbD4xLDMyODwvSW5mbG93VmFsPg0KICAgIDxEaXNwVmFsPjEsMzI4IDwvRGlzcFZhbD4NCiAgICA8TGFzdFVwZFRpbWU+MjAyNC8wNy8yOSA4OjQxOjMxPC9MYXN0VXBkVGltZT4NCiAgICA8V29ya3NoZWV0Tk0+QlPjgJBJRlJT44CRPC9Xb3Jrc2hlZXROTT4NCiAgICA8TGlua0NlbGxBZGRyZXNzQTE+TzI1PC9MaW5rQ2VsbEFkZHJlc3NBMT4NCiAgICA8TGlua0NlbGxBZGRyZXNzUjFDMT5SMj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DwvSXRlbUlkPg0KICAgIDxEaXNwSXRlbUlkPksxMTAyMDgwMDwvRGlzcEl0ZW1JZD4NCiAgICA8Q29sSWQ+UjMwMTAwMDAwIzwvQ29sSWQ+DQogICAgPFRlbUF4aXNUeXA+MTAwMDAwPC9UZW1BeGlzVHlwPg0KICAgIDxNZW51Tm0+6YCj57WQ6LKh5pS/54q25oWL6KiI566X5pu4PC9NZW51Tm0+DQogICAgPEl0ZW1ObT7jg4fjg6rjg5Djg4bjgqPjg5bph5Hono3os4fnlKM8L0l0ZW1ObT4NCiAgICA8Q29sTm0+5b2T5pyf6YeR6aGNPC9Db2xObT4NCiAgICA8T3JpZ2luYWxWYWw+MSwzMjgsNTY5LDAwMDwvT3JpZ2luYWxWYWw+DQogICAgPExhc3ROdW1WYWw+MSwzMjg8L0xhc3ROdW1WYWw+DQogICAgPFJhd0xpbmtWYWw+MSwzMjg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0" Error="">PD94bWwgdmVyc2lvbj0iMS4wIiBlbmNvZGluZz0idXRmLTgiPz4NCjxMaW5rSW5mb0V4Y2VsIHhtbG5zOnhzaT0iaHR0cDovL3d3dy53My5vcmcvMjAwMS9YTUxTY2hlbWEtaW5zdGFuY2UiIHhtbG5zOnhzZD0iaHR0cDovL3d3dy53My5vcmcvMjAwMS9YTUxTY2hlbWEiPg0KICA8TGlua0luZm9Db3JlPg0KICAgIDxMaW5rSWQ+MzIwPC9MaW5rSWQ+DQogICAgPEluZmxvd1ZhbD42LDY1MDwvSW5mbG93VmFsPg0KICAgIDxEaXNwVmFsPjYsNjUwIDwvRGlzcFZhbD4NCiAgICA8TGFzdFVwZFRpbWU+MjAyNC8wNy8yOSA4OjQxOjMxPC9MYXN0VXBkVGltZT4NCiAgICA8V29ya3NoZWV0Tk0+QlPjgJBJRlJT44CRPC9Xb3Jrc2hlZXROTT4NCiAgICA8TGlua0NlbGxBZGRyZXNzQTE+TzI2PC9MaW5rQ2VsbEFkZHJlc3NBMT4NCiAgICA8TGlua0NlbGxBZGRyZXNzUjFDMT5SM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y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BMDAwIzwvSXRlbUlkPg0KICAgIDxEaXNwSXRlbUlkPksxMTAyQTAwMDA8L0Rpc3BJdGVtSWQ+DQogICAgPENvbElkPlIzMDEwMDAwMCM8L0NvbElkPg0KICAgIDxUZW1BeGlzVHlwPjEwMDAwMDwvVGVtQXhpc1R5cD4NCiAgICA8TWVudU5tPumAo+e1kOiyoeaUv+eKtuaFi+ioiOeul+abuDwvTWVudU5tPg0KICAgIDxJdGVtTm0+44Gd44Gu5LuW44Gu6Z2e5rWB5YuV6LOH55SjPC9JdGVtTm0+DQogICAgPENvbE5tPuW9k+acn+mHkemhjTwvQ29sTm0+DQogICAgPE9yaWdpbmFsVmFsPjYsNjUwLDQyNCwwMDA8L09yaWdpbmFsVmFsPg0KICAgIDxMYXN0TnVtVmFsPjYsNjUwPC9MYXN0TnVtVmFsPg0KICAgIDxSYXdMaW5rVmFsPjYsNjU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1" Error="">PD94bWwgdmVyc2lvbj0iMS4wIiBlbmNvZGluZz0idXRmLTgiPz4NCjxMaW5rSW5mb0V4Y2VsIHhtbG5zOnhzaT0iaHR0cDovL3d3dy53My5vcmcvMjAwMS9YTUxTY2hlbWEtaW5zdGFuY2UiIHhtbG5zOnhzZD0iaHR0cDovL3d3dy53My5vcmcvMjAwMS9YTUxTY2hlbWEiPg0KICA8TGlua0luZm9Db3JlPg0KICAgIDxMaW5rSWQ+MzIxPC9MaW5rSWQ+DQogICAgPEluZmxvd1ZhbD42LDYwOTwvSW5mbG93VmFsPg0KICAgIDxEaXNwVmFsPjYsNjA5IDwvRGlzcFZhbD4NCiAgICA8TGFzdFVwZFRpbWU+MjAyNC8wNy8yOSA4OjQxOjMxPC9MYXN0VXBkVGltZT4NCiAgICA8V29ya3NoZWV0Tk0+QlPjgJBJRlJT44CRPC9Xb3Jrc2hlZXROTT4NCiAgICA8TGlua0NlbGxBZGRyZXNzQTE+TzI3PC9MaW5rQ2VsbEFkZHJlc3NBMT4NCiAgICA8TGlua0NlbGxBZGRyZXNzUjFDMT5SMj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TwvSXRlbUlkPg0KICAgIDxEaXNwSXRlbUlkPksxMTAyQjAwMDwvRGlzcEl0ZW1JZD4NCiAgICA8Q29sSWQ+UjMwMTAwMDAwIzwvQ29sSWQ+DQogICAgPFRlbUF4aXNUeXA+MTAwMDAwPC9UZW1BeGlzVHlwPg0KICAgIDxNZW51Tm0+6YCj57WQ6LKh5pS/54q25oWL6KiI566X5pu4PC9NZW51Tm0+DQogICAgPEl0ZW1ObT7nubDlu7bnqI7ph5Hos4fnlKM8L0l0ZW1ObT4NCiAgICA8Q29sTm0+5b2T5pyf6YeR6aGNPC9Db2xObT4NCiAgICA8T3JpZ2luYWxWYWw+Niw2MDksNDM3LDAwMDwvT3JpZ2luYWxWYWw+DQogICAgPExhc3ROdW1WYWw+Niw2MDk8L0xhc3ROdW1WYWw+DQogICAgPFJhd0xpbmtWYWw+Niw2MDk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2" Error="">PD94bWwgdmVyc2lvbj0iMS4wIiBlbmNvZGluZz0idXRmLTgiPz4NCjxMaW5rSW5mb0V4Y2VsIHhtbG5zOnhzaT0iaHR0cDovL3d3dy53My5vcmcvMjAwMS9YTUxTY2hlbWEtaW5zdGFuY2UiIHhtbG5zOnhzZD0iaHR0cDovL3d3dy53My5vcmcvMjAwMS9YTUxTY2hlbWEiPg0KICA8TGlua0luZm9Db3JlPg0KICAgIDxMaW5rSWQ+MzIyPC9MaW5rSWQ+DQogICAgPEluZmxvd1ZhbD4xLDIxNiwzMDM8L0luZmxvd1ZhbD4NCiAgICA8RGlzcFZhbD4xLDIxNiwzMDMgPC9EaXNwVmFsPg0KICAgIDxMYXN0VXBkVGltZT4yMDI0LzA3LzI5IDg6NDE6MzE8L0xhc3RVcGRUaW1lPg0KICAgIDxXb3Jrc2hlZXROTT5CU+OAkElGUlPjgJE8L1dvcmtzaGVldE5NPg0KICAgIDxMaW5rQ2VsbEFkZHJlc3NBMT5PMjg8L0xpbmtDZWxsQWRkcmVzc0ExPg0KICAgIDxMaW5rQ2VsbEFkZHJlc3NSMUMxPlIy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xMDJ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lowMDAjPC9JdGVtSWQ+DQogICAgPERpc3BJdGVtSWQ+SzExMDJaMDAwMDwvRGlzcEl0ZW1JZD4NCiAgICA8Q29sSWQ+UjMwMTAwMDAwIzwvQ29sSWQ+DQogICAgPFRlbUF4aXNUeXA+MTAwMDAwPC9UZW1BeGlzVHlwPg0KICAgIDxNZW51Tm0+6YCj57WQ6LKh5pS/54q25oWL6KiI566X5pu4PC9NZW51Tm0+DQogICAgPEl0ZW1ObT7pnZ7mtYHli5Xos4fnlKPlkIjoqIg8L0l0ZW1ObT4NCiAgICA8Q29sTm0+5b2T5pyf6YeR6aGNPC9Db2xObT4NCiAgICA8T3JpZ2luYWxWYWw+MSwyMTYsMzAzLDMzNywwMDA8L09yaWdpbmFsVmFsPg0KICAgIDxMYXN0TnVtVmFsPjEsMjE2LDMwMzwvTGFzdE51bVZhbD4NCiAgICA8UmF3TGlua1ZhbD4xLDIxNiwzM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3" Error="">PD94bWwgdmVyc2lvbj0iMS4wIiBlbmNvZGluZz0idXRmLTgiPz4NCjxMaW5rSW5mb0V4Y2VsIHhtbG5zOnhzaT0iaHR0cDovL3d3dy53My5vcmcvMjAwMS9YTUxTY2hlbWEtaW5zdGFuY2UiIHhtbG5zOnhzZD0iaHR0cDovL3d3dy53My5vcmcvMjAwMS9YTUxTY2hlbWEiPg0KICA8TGlua0luZm9Db3JlPg0KICAgIDxMaW5rSWQ+MzIzPC9MaW5rSWQ+DQogICAgPEluZmxvd1ZhbD4yLDY2MCw4NDM8L0luZmxvd1ZhbD4NCiAgICA8RGlzcFZhbD4yLDY2MCw4NDMgPC9EaXNwVmFsPg0KICAgIDxMYXN0VXBkVGltZT4yMDI0LzA3LzI5IDg6NDE6MzE8L0xhc3RVcGRUaW1lPg0KICAgIDxXb3Jrc2hlZXROTT5CU+OAkElGUlPjgJE8L1dvcmtzaGVldE5NPg0KICAgIDxMaW5rQ2VsbEFkZHJlc3NBMT5PMjk8L0xpbmtDZWxsQWRkcmVzc0ExPg0KICAgIDxMaW5rQ2VsbEFkZHJlc3NSMUMxPlIy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x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WjAwMDAjPC9JdGVtSWQ+DQogICAgPERpc3BJdGVtSWQ+SzExMFowMDAwMDwvRGlzcEl0ZW1JZD4NCiAgICA8Q29sSWQ+UjMwMTAwMDAwIzwvQ29sSWQ+DQogICAgPFRlbUF4aXNUeXA+MTAwMDAwPC9UZW1BeGlzVHlwPg0KICAgIDxNZW51Tm0+6YCj57WQ6LKh5pS/54q25oWL6KiI566X5pu4PC9NZW51Tm0+DQogICAgPEl0ZW1ObT7os4fnlKPlkIjoqIg8L0l0ZW1ObT4NCiAgICA8Q29sTm0+5b2T5pyf6YeR6aGNPC9Db2xObT4NCiAgICA8T3JpZ2luYWxWYWw+Miw2NjAsODQzLDQ5OCwwMDA8L09yaWdpbmFsVmFsPg0KICAgIDxMYXN0TnVtVmFsPjIsNjYwLDg0MzwvTGFzdE51bVZhbD4NCiAgICA8UmF3TGlua1ZhbD4yLDY2MCw4N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0" Error="">PD94bWwgdmVyc2lvbj0iMS4wIiBlbmNvZGluZz0idXRmLTgiPz4NCjxMaW5rSW5mb0V4Y2VsIHhtbG5zOnhzaT0iaHR0cDovL3d3dy53My5vcmcvMjAwMS9YTUxTY2hlbWEtaW5zdGFuY2UiIHhtbG5zOnhzZD0iaHR0cDovL3d3dy53My5vcmcvMjAwMS9YTUxTY2hlbWEiPg0KICA8TGlua0luZm9Db3JlPg0KICAgIDxMaW5rSWQ+MzMwPC9MaW5rSWQ+DQogICAgPEluZmxvd1ZhbD43OSw2NzY8L0luZmxvd1ZhbD4NCiAgICA8RGlzcFZhbD43OSw2NzYgPC9EaXNwVmFsPg0KICAgIDxMYXN0VXBkVGltZT4yMDI0LzA3LzI5IDg6NDE6MzE8L0xhc3RVcGRUaW1lPg0KICAgIDxXb3Jrc2hlZXROTT5CU+OAkElGUlPjgJE8L1dvcmtzaGVldE5NPg0KICAgIDxMaW5rQ2VsbEFkZHJlc3NBMT5PMzc8L0xpbmtDZWxsQWRkcmVzc0ExPg0KICAgIDxMaW5rQ2VsbEFkZHJlc3NSMUMxPlIz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DFB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NzksNjc2LDI3NCwwMDA8L09yaWdpbmFsVmFsPg0KICAgIDxMYXN0TnVtVmFsPjc5LDY3NjwvTGFzdE51bVZhbD4NCiAgICA8UmF3TGlua1ZhbD43OSw2Nz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9" Error="">PD94bWwgdmVyc2lvbj0iMS4wIiBlbmNvZGluZz0idXRmLTgiPz4NCjxMaW5rSW5mb0V4Y2VsIHhtbG5zOnhzaT0iaHR0cDovL3d3dy53My5vcmcvMjAwMS9YTUxTY2hlbWEtaW5zdGFuY2UiIHhtbG5zOnhzZD0iaHR0cDovL3d3dy53My5vcmcvMjAwMS9YTUxTY2hlbWEiPg0KICA8TGlua0luZm9Db3JlPg0KICAgIDxMaW5rSWQ+MzI5PC9MaW5rSWQ+DQogICAgPEluZmxvd1ZhbD4yLDQzNzwvSW5mbG93VmFsPg0KICAgIDxEaXNwVmFsPjIsNDM3IDwvRGlzcFZhbD4NCiAgICA8TGFzdFVwZFRpbWU+MjAyNC8wNy8yOSA4OjQxOjMxPC9MYXN0VXBkVGltZT4NCiAgICA8V29ya3NoZWV0Tk0+QlPjgJBJRlJT44CRPC9Xb3Jrc2hlZXROTT4NCiAgICA8TGlua0NlbGxBZGRyZXNzQTE+TzM2PC9MaW5rQ2VsbEFkZHJlc3NBMT4NCiAgICA8TGlua0NlbGxBZGRyZXNzUjFDMT5SMz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TwvSXRlbUlkPg0KICAgIDxEaXNwSXRlbUlkPksxMjAx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Miw0MzcsMjIzLDAwMDwvT3JpZ2luYWxWYWw+DQogICAgPExhc3ROdW1WYWw+Miw0Mzc8L0xhc3ROdW1WYWw+DQogICAgPFJhd0xpbmtWYWw+Miw0Mzc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8" Error="">PD94bWwgdmVyc2lvbj0iMS4wIiBlbmNvZGluZz0idXRmLTgiPz4NCjxMaW5rSW5mb0V4Y2VsIHhtbG5zOnhzaT0iaHR0cDovL3d3dy53My5vcmcvMjAwMS9YTUxTY2hlbWEtaW5zdGFuY2UiIHhtbG5zOnhzZD0iaHR0cDovL3d3dy53My5vcmcvMjAwMS9YTUxTY2hlbWEiPg0KICA8TGlua0luZm9Db3JlPg0KICAgIDxMaW5rSWQ+MzI4PC9MaW5rSWQ+DQogICAgPEluZmxvd1ZhbD4yMCw2MzM8L0luZmxvd1ZhbD4NCiAgICA8RGlzcFZhbD4yMCw2MzMgPC9EaXNwVmFsPg0KICAgIDxMYXN0VXBkVGltZT4yMDI0LzA3LzI5IDg6NDE6MzE8L0xhc3RVcGRUaW1lPg0KICAgIDxXb3Jrc2hlZXROTT5CU+OAkElGUlPjgJE8L1dvcmtzaGVldE5NPg0KICAgIDxMaW5rQ2VsbEFkZHJlc3NBMT5PMzU8L0xpbmtDZWxsQWRkcmVzc0ExPg0KICAgIDxMaW5rQ2VsbEFkZHJlc3NSMUMxPlIz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0PC9JdGVtSWQ+DQogICAgPERpc3BJdGVtSWQ+SzEyMDEwNDAwPC9EaXNwSXRlbUlkPg0KICAgIDxDb2xJZD5SMzAxMDAwMDAjPC9Db2xJZD4NCiAgICA8VGVtQXhpc1R5cD4xMDAwMDA8L1RlbUF4aXNUeXA+DQogICAgPE1lbnVObT7pgKPntZDosqHmlL/nirbmhYvoqIjnrpfmm7g8L01lbnVObT4NCiAgICA8SXRlbU5tPuacquaJleazleS6uuaJgOW+l+eojjwvSXRlbU5tPg0KICAgIDxDb2xObT7lvZPmnJ/ph5HpoY08L0NvbE5tPg0KICAgIDxPcmlnaW5hbFZhbD4yMCw2MzMsMDk3LDAwMDwvT3JpZ2luYWxWYWw+DQogICAgPExhc3ROdW1WYWw+MjAsNjMzPC9MYXN0TnVtVmFsPg0KICAgIDxSYXdMaW5rVmFsPjIwLDYzMz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7" Error="">PD94bWwgdmVyc2lvbj0iMS4wIiBlbmNvZGluZz0idXRmLTgiPz4NCjxMaW5rSW5mb0V4Y2VsIHhtbG5zOnhzaT0iaHR0cDovL3d3dy53My5vcmcvMjAwMS9YTUxTY2hlbWEtaW5zdGFuY2UiIHhtbG5zOnhzZD0iaHR0cDovL3d3dy53My5vcmcvMjAwMS9YTUxTY2hlbWEiPg0KICA8TGlua0luZm9Db3JlPg0KICAgIDxMaW5rSWQ+MzI3PC9MaW5rSWQ+DQogICAgPEluZmxvd1ZhbD41LDQ4MDwvSW5mbG93VmFsPg0KICAgIDxEaXNwVmFsPjUsNDgwIDwvRGlzcFZhbD4NCiAgICA8TGFzdFVwZFRpbWU+MjAyNC8wNy8yOSA4OjQxOjMxPC9MYXN0VXBkVGltZT4NCiAgICA8V29ya3NoZWV0Tk0+QlPjgJBJRlJT44CRPC9Xb3Jrc2hlZXROTT4NCiAgICA8TGlua0NlbGxBZGRyZXNzQTE+TzM0PC9MaW5rQ2VsbEFkZHJlc3NBMT4NCiAgICA8TGlua0NlbGxBZGRyZXNzUjFDMT5SMz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zwvSXRlbUlkPg0KICAgIDxEaXNwSXRlbUlkPksxMjAxMDMwMDwvRGlzcEl0ZW1JZD4NCiAgICA8Q29sSWQ+UjMwMTAwMDAwIzwvQ29sSWQ+DQogICAgPFRlbUF4aXNUeXA+MTAwMDAwPC9UZW1BeGlzVHlwPg0KICAgIDxNZW51Tm0+6YCj57WQ6LKh5pS/54q25oWL6KiI566X5pu4PC9NZW51Tm0+DQogICAgPEl0ZW1ObT7jg4fjg6rjg5Djg4bjgqPjg5bph5Hono3osqDlgrU8L0l0ZW1ObT4NCiAgICA8Q29sTm0+5b2T5pyf6YeR6aGNPC9Db2xObT4NCiAgICA8T3JpZ2luYWxWYWw+NSw0ODAsMzkwLDAwMDwvT3JpZ2luYWxWYWw+DQogICAgPExhc3ROdW1WYWw+NSw0ODA8L0xhc3ROdW1WYWw+DQogICAgPFJhd0xpbmtWYWw+NSw0ODA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6" Error="">PD94bWwgdmVyc2lvbj0iMS4wIiBlbmNvZGluZz0idXRmLTgiPz4NCjxMaW5rSW5mb0V4Y2VsIHhtbG5zOnhzaT0iaHR0cDovL3d3dy53My5vcmcvMjAwMS9YTUxTY2hlbWEtaW5zdGFuY2UiIHhtbG5zOnhzZD0iaHR0cDovL3d3dy53My5vcmcvMjAwMS9YTUxTY2hlbWEiPg0KICA8TGlua0luZm9Db3JlPg0KICAgIDxMaW5rSWQ+MzI2PC9MaW5rSWQ+DQogICAgPEluZmxvd1ZhbD4xNjcsNzc1PC9JbmZsb3dWYWw+DQogICAgPERpc3BWYWw+MTY3LDc3NSA8L0Rpc3BWYWw+DQogICAgPExhc3RVcGRUaW1lPjIwMjQvMDcvMjkgODo0MTozMTwvTGFzdFVwZFRpbWU+DQogICAgPFdvcmtzaGVldE5NPkJT44CQSUZSU+OAkTwvV29ya3NoZWV0Tk0+DQogICAgPExpbmtDZWxsQWRkcmVzc0ExPk8zMzwvTGlua0NlbGxBZGRyZXNzQTE+DQogICAgPExpbmtDZWxsQWRkcmVzc1IxQzE+UjM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E8L0l0ZW1JZD4NCiAgICA8RGlzcEl0ZW1JZD5LMTIwMTAyMDA8L0Rpc3BJdGVtSWQ+DQogICAgPENvbElkPlIzMDEwMDAwMCM8L0NvbElkPg0KICAgIDxUZW1BeGlzVHlwPjEwMDAwMDwvVGVtQXhpc1R5cD4NCiAgICA8TWVudU5tPumAo+e1kOiyoeaUv+eKtuaFi+ioiOeul+abuDwvTWVudU5tPg0KICAgIDxJdGVtTm0+56S+5YK15Y+K44Gz5YCf5YWl6YeRPC9JdGVtTm0+DQogICAgPENvbE5tPuW9k+acn+mHkemhjTwvQ29sTm0+DQogICAgPE9yaWdpbmFsVmFsPjE2Nyw3NzUsNTQyLDAwMDwvT3JpZ2luYWxWYWw+DQogICAgPExhc3ROdW1WYWw+MTY3LDc3NTwvTGFzdE51bVZhbD4NCiAgICA8UmF3TGlua1ZhbD4xNjcsNzc1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5" Error="">PD94bWwgdmVyc2lvbj0iMS4wIiBlbmNvZGluZz0idXRmLTgiPz4NCjxMaW5rSW5mb0V4Y2VsIHhtbG5zOnhzaT0iaHR0cDovL3d3dy53My5vcmcvMjAwMS9YTUxTY2hlbWEtaW5zdGFuY2UiIHhtbG5zOnhzZD0iaHR0cDovL3d3dy53My5vcmcvMjAwMS9YTUxTY2hlbWEiPg0KICA8TGlua0luZm9Db3JlPg0KICAgIDxMaW5rSWQ+MzI1PC9MaW5rSWQ+DQogICAgPEluZmxvd1ZhbD4xNywzMDU8L0luZmxvd1ZhbD4NCiAgICA8RGlzcFZhbD4xNywzMDUgPC9EaXNwVmFsPg0KICAgIDxMYXN0VXBkVGltZT4yMDI0LzA3LzI5IDg6NDE6MzE8L0xhc3RVcGRUaW1lPg0KICAgIDxXb3Jrc2hlZXROTT5CU+OAkElGUlPjgJE8L1dvcmtzaGVldE5NPg0KICAgIDxMaW5rQ2VsbEFkZHJlc3NBMT5PMzI8L0xpbmtDZWxsQWRkcmVzc0ExPg0KICAgIDxMaW5rQ2VsbEFkZHJlc3NSMUMxPlIz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yPC9JdGVtSWQ+DQogICAgPERpc3BJdGVtSWQ+SzEyMDEwMjUwPC9EaXNwSXRlbUlkPg0KICAgIDxDb2xJZD5SMzAxMDAwMDAjPC9Db2xJZD4NCiAgICA8VGVtQXhpc1R5cD4xMDAwMDA8L1RlbUF4aXNUeXA+DQogICAgPE1lbnVObT7pgKPntZDosqHmlL/nirbmhYvoqIjnrpfmm7g8L01lbnVObT4NCiAgICA8SXRlbU5tPuODquODvOOCueiyoOWCtTwvSXRlbU5tPg0KICAgIDxDb2xObT7lvZPmnJ/ph5HpoY08L0NvbE5tPg0KICAgIDxPcmlnaW5hbFZhbD4xNywzMDUsMzAxLDAwMDwvT3JpZ2luYWxWYWw+DQogICAgPExhc3ROdW1WYWw+MTcsMzA1PC9MYXN0TnVtVmFsPg0KICAgIDxSYXdMaW5rVmFsPjE3LDMwN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4" Error="">PD94bWwgdmVyc2lvbj0iMS4wIiBlbmNvZGluZz0idXRmLTgiPz4NCjxMaW5rSW5mb0V4Y2VsIHhtbG5zOnhzaT0iaHR0cDovL3d3dy53My5vcmcvMjAwMS9YTUxTY2hlbWEtaW5zdGFuY2UiIHhtbG5zOnhzZD0iaHR0cDovL3d3dy53My5vcmcvMjAwMS9YTUxTY2hlbWEiPg0KICA8TGlua0luZm9Db3JlPg0KICAgIDxMaW5rSWQ+MzI0PC9MaW5rSWQ+DQogICAgPEluZmxvd1ZhbD41NzksMjUyPC9JbmZsb3dWYWw+DQogICAgPERpc3BWYWw+NTc5LDI1MiA8L0Rpc3BWYWw+DQogICAgPExhc3RVcGRUaW1lPjIwMjQvMDcvMjkgODo0MTozMTwvTGFzdFVwZFRpbWU+DQogICAgPFdvcmtzaGVldE5NPkJT44CQSUZSU+OAkTwvV29ya3NoZWV0Tk0+DQogICAgPExpbmtDZWxsQWRkcmVzc0ExPk8zMTwvTGlua0NlbGxBZGRyZXNzQTE+DQogICAgPExpbmtDZWxsQWRkcmVzc1IxQzE+UjM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A8L0l0ZW1JZD4NCiAgICA8RGlzcEl0ZW1JZD5LMTIwMTAx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U3OSwyNTIsNjA0LDAwMDwvT3JpZ2luYWxWYWw+DQogICAgPExhc3ROdW1WYWw+NTc5LDI1MjwvTGFzdE51bVZhbD4NCiAgICA8UmF3TGlua1ZhbD41NzksMjUy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3" Error="">PD94bWwgdmVyc2lvbj0iMS4wIiBlbmNvZGluZz0idXRmLTgiPz4NCjxMaW5rSW5mb0V4Y2VsIHhtbG5zOnhzaT0iaHR0cDovL3d3dy53My5vcmcvMjAwMS9YTUxTY2hlbWEtaW5zdGFuY2UiIHhtbG5zOnhzZD0iaHR0cDovL3d3dy53My5vcmcvMjAwMS9YTUxTY2hlbWEiPg0KICA8TGlua0luZm9Db3JlPg0KICAgIDxMaW5rSWQ+MzUzPC9MaW5rSWQ+DQogICAgPEluZmxvd1ZhbD4xMTUsODI0PC9JbmZsb3dWYWw+DQogICAgPERpc3BWYWw+MTE1LDgyNCA8L0Rpc3BWYWw+DQogICAgPExhc3RVcGRUaW1lPjIwMjQvMDcvMjkgODo0MTozMTwvTGFzdFVwZFRpbWU+DQogICAgPFdvcmtzaGVldE5NPkNG44CQSUZSU+OAkTwvV29ya3NoZWV0Tk0+DQogICAgPExpbmtDZWxsQWRkcmVzc0ExPk82PC9MaW5rQ2VsbEFkZHJlc3NBMT4NCiAgICA8TGlua0NlbGxBZGRyZXNzUjFDMT5S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xPC9JdGVtSWQ+DQogICAgPERpc3BJdGVtSWQ+SzYxMDEwMTAwPC9EaXNwSXRlbUlkPg0KICAgIDxDb2xJZD5SMzAxMDAwMDAjPC9Db2xJZD4NCiAgICA8VGVtQXhpc1R5cD4xMDAwMDA8L1RlbUF4aXNUeXA+DQogICAgPE1lbnVObT7pgKPntZBDRuioiOeul+abuDwvTWVudU5tPg0KICAgIDxJdGVtTm0+5b2T5pyf57SU5Yip55uKPC9JdGVtTm0+DQogICAgPENvbE5tPuW9k+acn+mHkemhjTwvQ29sTm0+DQogICAgPE9yaWdpbmFsVmFsPjExNSw4MjQsOTM1LDAwMDwvT3JpZ2luYWxWYWw+DQogICAgPExhc3ROdW1WYWw+MTE1LDgyNDwvTGFzdE51bVZhbD4NCiAgICA8UmF3TGlua1ZhbD4xMTUsODI0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1" Error="">PD94bWwgdmVyc2lvbj0iMS4wIiBlbmNvZGluZz0idXRmLTgiPz4NCjxMaW5rSW5mb0V4Y2VsIHhtbG5zOnhzaT0iaHR0cDovL3d3dy53My5vcmcvMjAwMS9YTUxTY2hlbWEtaW5zdGFuY2UiIHhtbG5zOnhzZD0iaHR0cDovL3d3dy53My5vcmcvMjAwMS9YTUxTY2hlbWEiPg0KICA8TGlua0luZm9Db3JlPg0KICAgIDxMaW5rSWQ+MzMxPC9MaW5rSWQ+DQogICAgPEluZmxvd1ZhbD44OTEsODIxPC9JbmZsb3dWYWw+DQogICAgPERpc3BWYWw+ODkxLDgyMSA8L0Rpc3BWYWw+DQogICAgPExhc3RVcGRUaW1lPjIwMjQvMDcvMjkgODo0MTozMTwvTGFzdFVwZFRpbWU+DQogICAgPFdvcmtzaGVldE5NPkJT44CQSUZSU+OAkTwvV29ya3NoZWV0Tk0+DQogICAgPExpbmtDZWxsQWRkcmVzc0ExPk8zOTwvTGlua0NlbGxBZGRyZXNzQTE+DQogICAgPExpbmtDZWxsQWRkcmVzc1IxQzE+UjM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MTIwMVo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xWjAwMCM8L0l0ZW1JZD4NCiAgICA8RGlzcEl0ZW1JZD5LMTIwMVowMDAwPC9EaXNwSXRlbUlkPg0KICAgIDxDb2xJZD5SMzAxMDAwMDAjPC9Db2xJZD4NCiAgICA8VGVtQXhpc1R5cD4xMDAwMDA8L1RlbUF4aXNUeXA+DQogICAgPE1lbnVObT7pgKPntZDosqHmlL/nirbmhYvoqIjnrpfmm7g8L01lbnVObT4NCiAgICA8SXRlbU5tPua1geWLleiyoOWCteWQiOioiDwvSXRlbU5tPg0KICAgIDxDb2xObT7lvZPmnJ/ph5HpoY08L0NvbE5tPg0KICAgIDxPcmlnaW5hbFZhbD44OTEsODIxLDMyMywwMDA8L09yaWdpbmFsVmFsPg0KICAgIDxMYXN0TnVtVmFsPjg5MSw4MjE8L0xhc3ROdW1WYWw+DQogICAgPFJhd0xpbmtWYWw+ODkxLDgy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3" Error="">PD94bWwgdmVyc2lvbj0iMS4wIiBlbmNvZGluZz0idXRmLTgiPz4NCjxMaW5rSW5mb0V4Y2VsIHhtbG5zOnhzaT0iaHR0cDovL3d3dy53My5vcmcvMjAwMS9YTUxTY2hlbWEtaW5zdGFuY2UiIHhtbG5zOnhzZD0iaHR0cDovL3d3dy53My5vcmcvMjAwMS9YTUxTY2hlbWEiPg0KICA8TGlua0luZm9Db3JlPg0KICAgIDxMaW5rSWQ+MzQzPC9MaW5rSWQ+DQogICAgPEluZmxvd1ZhbD4xLDc4NCwyNjY8L0luZmxvd1ZhbD4NCiAgICA8RGlzcFZhbD4xLDc4NCwyNjYgPC9EaXNwVmFsPg0KICAgIDxMYXN0VXBkVGltZT4yMDI0LzA3LzI5IDg6NDE6MzE8L0xhc3RVcGRUaW1lPg0KICAgIDxXb3Jrc2hlZXROTT5CU+OAkElGUlPjgJE8L1dvcmtzaGVldE5NPg0KICAgIDxMaW5rQ2VsbEFkZHJlc3NBMT5PNTA8L0xpbmtDZWxsQWRkcmVzc0ExPg0KICAgIDxMaW5rQ2VsbEFkZHJlc3NSMUMxPlI1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WjAwMDAjPC9JdGVtSWQ+DQogICAgPERpc3BJdGVtSWQ+SzEyMFowMDAwMDwvRGlzcEl0ZW1JZD4NCiAgICA8Q29sSWQ+UjMwMTAwMDAwIzwvQ29sSWQ+DQogICAgPFRlbUF4aXNUeXA+MTAwMDAwPC9UZW1BeGlzVHlwPg0KICAgIDxNZW51Tm0+6YCj57WQ6LKh5pS/54q25oWL6KiI566X5pu4PC9NZW51Tm0+DQogICAgPEl0ZW1ObT7osqDlgrXlkIjoqIg8L0l0ZW1ObT4NCiAgICA8Q29sTm0+5b2T5pyf6YeR6aGNPC9Db2xObT4NCiAgICA8T3JpZ2luYWxWYWw+MSw3ODQsMjY2LDgzMywwMDA8L09yaWdpbmFsVmFsPg0KICAgIDxMYXN0TnVtVmFsPjEsNzg0LDI2NjwvTGFzdE51bVZhbD4NCiAgICA8UmF3TGlua1ZhbD4xLDc4NCwyNj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2" Error="">PD94bWwgdmVyc2lvbj0iMS4wIiBlbmNvZGluZz0idXRmLTgiPz4NCjxMaW5rSW5mb0V4Y2VsIHhtbG5zOnhzaT0iaHR0cDovL3d3dy53My5vcmcvMjAwMS9YTUxTY2hlbWEtaW5zdGFuY2UiIHhtbG5zOnhzZD0iaHR0cDovL3d3dy53My5vcmcvMjAwMS9YTUxTY2hlbWEiPg0KICA8TGlua0luZm9Db3JlPg0KICAgIDxMaW5rSWQ+MzQyPC9MaW5rSWQ+DQogICAgPEluZmxvd1ZhbD44OTIsNDQ1PC9JbmZsb3dWYWw+DQogICAgPERpc3BWYWw+ODkyLDQ0NSA8L0Rpc3BWYWw+DQogICAgPExhc3RVcGRUaW1lPjIwMjQvMDcvMjkgODo0MTozMTwvTGFzdFVwZFRpbWU+DQogICAgPFdvcmtzaGVldE5NPkJT44CQSUZSU+OAkTwvV29ya3NoZWV0Tk0+DQogICAgPExpbmtDZWxsQWRkcmVzc0ExPk80OTwvTGlua0NlbGxBZGRyZXNzQTE+DQogICAgPExpbmtDZWxsQWRkcmVzc1IxQzE+UjQ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MTIwMlo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yWjAwMCM8L0l0ZW1JZD4NCiAgICA8RGlzcEl0ZW1JZD5LMTIwMlowMDAwPC9EaXNwSXRlbUlkPg0KICAgIDxDb2xJZD5SMzAxMDAwMDAjPC9Db2xJZD4NCiAgICA8VGVtQXhpc1R5cD4xMDAwMDA8L1RlbUF4aXNUeXA+DQogICAgPE1lbnVObT7pgKPntZDosqHmlL/nirbmhYvoqIjnrpfmm7g8L01lbnVObT4NCiAgICA8SXRlbU5tPumdnua1geWLleiyoOWCteWQiOioiDwvSXRlbU5tPg0KICAgIDxDb2xObT7lvZPmnJ/ph5HpoY08L0NvbE5tPg0KICAgIDxPcmlnaW5hbFZhbD44OTIsNDQ1LDUxMCwwMDA8L09yaWdpbmFsVmFsPg0KICAgIDxMYXN0TnVtVmFsPjg5Miw0NDU8L0xhc3ROdW1WYWw+DQogICAgPFJhd0xpbmtWYWw+ODkyLDQ0N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1" Error="">PD94bWwgdmVyc2lvbj0iMS4wIiBlbmNvZGluZz0idXRmLTgiPz4NCjxMaW5rSW5mb0V4Y2VsIHhtbG5zOnhzaT0iaHR0cDovL3d3dy53My5vcmcvMjAwMS9YTUxTY2hlbWEtaW5zdGFuY2UiIHhtbG5zOnhzZD0iaHR0cDovL3d3dy53My5vcmcvMjAwMS9YTUxTY2hlbWEiPg0KICA8TGlua0luZm9Db3JlPg0KICAgIDxMaW5rSWQ+MzQxPC9MaW5rSWQ+DQogICAgPEluZmxvd1ZhbD4yNiwwNDI8L0luZmxvd1ZhbD4NCiAgICA8RGlzcFZhbD4yNiwwNDIgPC9EaXNwVmFsPg0KICAgIDxMYXN0VXBkVGltZT4yMDI0LzA3LzI5IDg6NDE6MzE8L0xhc3RVcGRUaW1lPg0KICAgIDxXb3Jrc2hlZXROTT5CU+OAkElGUlPjgJE8L1dvcmtzaGVldE5NPg0KICAgIDxMaW5rQ2VsbEFkZHJlc3NBMT5PNDg8L0xpbmtDZWxsQWRkcmVzc0ExPg0KICAgIDxMaW5rQ2VsbEFkZHJlc3NSMUMxPlI0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0PC9JdGVtSWQ+DQogICAgPERpc3BJdGVtSWQ+SzEyMDJCMDAwPC9EaXNwSXRlbUlkPg0KICAgIDxDb2xJZD5SMzAxMDAwMDAjPC9Db2xJZD4NCiAgICA8VGVtQXhpc1R5cD4xMDAwMDA8L1RlbUF4aXNUeXA+DQogICAgPE1lbnVObT7pgKPntZDosqHmlL/nirbmhYvoqIjnrpfmm7g8L01lbnVObT4NCiAgICA8SXRlbU5tPue5sOW7tueojumHkeiyoOWCtTwvSXRlbU5tPg0KICAgIDxDb2xObT7lvZPmnJ/ph5HpoY08L0NvbE5tPg0KICAgIDxPcmlnaW5hbFZhbD4yNiwwNDIsMTk0LDAwMDwvT3JpZ2luYWxWYWw+DQogICAgPExhc3ROdW1WYWw+MjYsMDQyPC9MYXN0TnVtVmFsPg0KICAgIDxSYXdMaW5rVmFsPjI2LDA0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0" Error="">PD94bWwgdmVyc2lvbj0iMS4wIiBlbmNvZGluZz0idXRmLTgiPz4NCjxMaW5rSW5mb0V4Y2VsIHhtbG5zOnhzaT0iaHR0cDovL3d3dy53My5vcmcvMjAwMS9YTUxTY2hlbWEtaW5zdGFuY2UiIHhtbG5zOnhzZD0iaHR0cDovL3d3dy53My5vcmcvMjAwMS9YTUxTY2hlbWEiPg0KICA8TGlua0luZm9Db3JlPg0KICAgIDxMaW5rSWQ+MzQwPC9MaW5rSWQ+DQogICAgPEluZmxvd1ZhbD4xNSw0MjE8L0luZmxvd1ZhbD4NCiAgICA8RGlzcFZhbD4xNSw0MjEgPC9EaXNwVmFsPg0KICAgIDxMYXN0VXBkVGltZT4yMDI0LzA3LzI5IDg6NDE6MzE8L0xhc3RVcGRUaW1lPg0KICAgIDxXb3Jrc2hlZXROTT5CU+OAkElGUlPjgJE8L1dvcmtzaGVldE5NPg0KICAgIDxMaW5rQ2VsbEFkZHJlc3NBMT5PNDc8L0xpbmtDZWxsQWRkcmVzc0ExPg0KICAgIDxMaW5rQ2VsbEFkZHJlc3NSMUMxPlI0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DJB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kEwMDAjPC9JdGVtSWQ+DQogICAgPERpc3BJdGVtSWQ+SzEyMDJBMDAwMDwvRGlzcEl0ZW1JZD4NCiAgICA8Q29sSWQ+UjMwMTAwMDAwIzwvQ29sSWQ+DQogICAgPFRlbUF4aXNUeXA+MTAwMDAwPC9UZW1BeGlzVHlwPg0KICAgIDxNZW51Tm0+6YCj57WQ6LKh5pS/54q25oWL6KiI566X5pu4PC9NZW51Tm0+DQogICAgPEl0ZW1ObT7jgZ3jga7ku5bjga7pnZ7mtYHli5XosqDlgrU8L0l0ZW1ObT4NCiAgICA8Q29sTm0+5b2T5pyf6YeR6aGNPC9Db2xObT4NCiAgICA8T3JpZ2luYWxWYWw+MTUsNDIxLDQyNiwwMDA8L09yaWdpbmFsVmFsPg0KICAgIDxMYXN0TnVtVmFsPjE1LDQyMTwvTGFzdE51bVZhbD4NCiAgICA8UmF3TGlua1ZhbD4xNSw0MjE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9" Error="">PD94bWwgdmVyc2lvbj0iMS4wIiBlbmNvZGluZz0idXRmLTgiPz4NCjxMaW5rSW5mb0V4Y2VsIHhtbG5zOnhzaT0iaHR0cDovL3d3dy53My5vcmcvMjAwMS9YTUxTY2hlbWEtaW5zdGFuY2UiIHhtbG5zOnhzZD0iaHR0cDovL3d3dy53My5vcmcvMjAwMS9YTUxTY2hlbWEiPg0KICA8TGlua0luZm9Db3JlPg0KICAgIDxMaW5rSWQ+MzM5PC9MaW5rSWQ+DQogICAgPEluZmxvd1ZhbD40OCw5NjI8L0luZmxvd1ZhbD4NCiAgICA8RGlzcFZhbD40OCw5NjIgPC9EaXNwVmFsPg0KICAgIDxMYXN0VXBkVGltZT4yMDI0LzA3LzI5IDg6NDE6MzE8L0xhc3RVcGRUaW1lPg0KICAgIDxXb3Jrc2hlZXROTT5CU+OAkElGUlPjgJE8L1dvcmtzaGVldE5NPg0KICAgIDxMaW5rQ2VsbEFkZHJlc3NBMT5PNDY8L0xpbmtDZWxsQWRkcmVzc0ExPg0KICAgIDxMaW5rQ2VsbEFkZHJlc3NSMUMxPlI0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zPC9JdGVtSWQ+DQogICAgPERpc3BJdGVtSWQ+SzEyMDIwNTAwPC9EaXNwSXRlbUlkPg0KICAgIDxDb2xJZD5SMzAxMDAwMDAjPC9Db2xJZD4NCiAgICA8VGVtQXhpc1R5cD4xMDAwMDA8L1RlbUF4aXNUeXA+DQogICAgPE1lbnVObT7pgKPntZDosqHmlL/nirbmhYvoqIjnrpfmm7g8L01lbnVObT4NCiAgICA8SXRlbU5tPuW8leW9k+mHkTwvSXRlbU5tPg0KICAgIDxDb2xObT7lvZPmnJ/ph5HpoY08L0NvbE5tPg0KICAgIDxPcmlnaW5hbFZhbD40OCw5NjIsOTM0LDAwMDwvT3JpZ2luYWxWYWw+DQogICAgPExhc3ROdW1WYWw+NDgsOTYyPC9MYXN0TnVtVmFsPg0KICAgIDxSYXdMaW5rVmFsPjQ4LDk2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8" Error="">PD94bWwgdmVyc2lvbj0iMS4wIiBlbmNvZGluZz0idXRmLTgiPz4NCjxMaW5rSW5mb0V4Y2VsIHhtbG5zOnhzaT0iaHR0cDovL3d3dy53My5vcmcvMjAwMS9YTUxTY2hlbWEtaW5zdGFuY2UiIHhtbG5zOnhzZD0iaHR0cDovL3d3dy53My5vcmcvMjAwMS9YTUxTY2hlbWEiPg0KICA8TGlua0luZm9Db3JlPg0KICAgIDxMaW5rSWQ+MzM4PC9MaW5rSWQ+DQogICAgPEluZmxvd1ZhbD4yMiw3MTM8L0luZmxvd1ZhbD4NCiAgICA8RGlzcFZhbD4yMiw3MTMgPC9EaXNwVmFsPg0KICAgIDxMYXN0VXBkVGltZT4yMDI0LzA3LzI5IDg6NDE6MzE8L0xhc3RVcGRUaW1lPg0KICAgIDxXb3Jrc2hlZXROTT5CU+OAkElGUlPjgJE8L1dvcmtzaGVldE5NPg0KICAgIDxMaW5rQ2VsbEFkZHJlc3NBMT5PNDU8L0xpbmtDZWxsQWRkcmVzc0ExPg0KICAgIDxMaW5rQ2VsbEFkZHJlc3NSMUMxPlI0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yPC9JdGVtSWQ+DQogICAgPERpc3BJdGVtSWQ+SzEyMDIwNDAwPC9EaXNwSXRlbUlkPg0KICAgIDxDb2xJZD5SMzAxMDAwMDAjPC9Db2xJZD4NCiAgICA8VGVtQXhpc1R5cD4xMDAwMDA8L1RlbUF4aXNUeXA+DQogICAgPE1lbnVObT7pgKPntZDosqHmlL/nirbmhYvoqIjnrpfmm7g8L01lbnVObT4NCiAgICA8SXRlbU5tPumAgOiBt+e1puS7mOOBq+S/guOCi+iyoOWCtTwvSXRlbU5tPg0KICAgIDxDb2xObT7lvZPmnJ/ph5HpoY08L0NvbE5tPg0KICAgIDxPcmlnaW5hbFZhbD4yMiw3MTMsMDYzLDAwMDwvT3JpZ2luYWxWYWw+DQogICAgPExhc3ROdW1WYWw+MjIsNzEzPC9MYXN0TnVtVmFsPg0KICAgIDxSYXdMaW5rVmFsPjIyLDcxMz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5" Error="">PD94bWwgdmVyc2lvbj0iMS4wIiBlbmNvZGluZz0idXRmLTgiPz4NCjxMaW5rSW5mb0V4Y2VsIHhtbG5zOnhzaT0iaHR0cDovL3d3dy53My5vcmcvMjAwMS9YTUxTY2hlbWEtaW5zdGFuY2UiIHhtbG5zOnhzZD0iaHR0cDovL3d3dy53My5vcmcvMjAwMS9YTUxTY2hlbWEiPg0KICA8TGlua0luZm9Db3JlPg0KICAgIDxMaW5rSWQ+MzM1PC9MaW5rSWQ+DQogICAgPEluZmxvd1ZhbD4zODwvSW5mbG93VmFsPg0KICAgIDxEaXNwVmFsPjM4IDwvRGlzcFZhbD4NCiAgICA8TGFzdFVwZFRpbWU+MjAyNC8wNy8yOSA4OjQxOjMxPC9MYXN0VXBkVGltZT4NCiAgICA8V29ya3NoZWV0Tk0+QlPjgJBJRlJT44CRPC9Xb3Jrc2hlZXROTT4NCiAgICA8TGlua0NlbGxBZGRyZXNzQTE+TzQ0PC9MaW5rQ2VsbEFkZHJlc3NBMT4NCiAgICA8TGlua0NlbGxBZGRyZXNzUjFDMT5SND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TwvSXRlbUlkPg0KICAgIDxEaXNwSXRlbUlkPksxMjAyMDMwMDwvRGlzcEl0ZW1JZD4NCiAgICA8Q29sSWQ+UjMwMTAwMDAwIzwvQ29sSWQ+DQogICAgPFRlbUF4aXNUeXA+MTAwMDAwPC9UZW1BeGlzVHlwPg0KICAgIDxNZW51Tm0+6YCj57WQ6LKh5pS/54q25oWL6KiI566X5pu4PC9NZW51Tm0+DQogICAgPEl0ZW1ObT7jg4fjg6rjg5Djg4bjgqPjg5bph5Hono3osqDlgrU8L0l0ZW1ObT4NCiAgICA8Q29sTm0+5b2T5pyf6YeR6aGNPC9Db2xObT4NCiAgICA8T3JpZ2luYWxWYWw+MzgsMTI0LDAwMDwvT3JpZ2luYWxWYWw+DQogICAgPExhc3ROdW1WYWw+Mzg8L0xhc3ROdW1WYWw+DQogICAgPFJhd0xpbmtWYWw+Mzg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4" Error="">PD94bWwgdmVyc2lvbj0iMS4wIiBlbmNvZGluZz0idXRmLTgiPz4NCjxMaW5rSW5mb0V4Y2VsIHhtbG5zOnhzaT0iaHR0cDovL3d3dy53My5vcmcvMjAwMS9YTUxTY2hlbWEtaW5zdGFuY2UiIHhtbG5zOnhzZD0iaHR0cDovL3d3dy53My5vcmcvMjAwMS9YTUxTY2hlbWEiPg0KICA8TGlua0luZm9Db3JlPg0KICAgIDxMaW5rSWQ+MzM0PC9MaW5rSWQ+DQogICAgPEluZmxvd1ZhbD45LDIzNDwvSW5mbG93VmFsPg0KICAgIDxEaXNwVmFsPjksMjM0IDwvRGlzcFZhbD4NCiAgICA8TGFzdFVwZFRpbWU+MjAyNC8wNy8yOSA4OjQxOjMxPC9MYXN0VXBkVGltZT4NCiAgICA8V29ya3NoZWV0Tk0+QlPjgJBJRlJT44CRPC9Xb3Jrc2hlZXROTT4NCiAgICA8TGlua0NlbGxBZGRyZXNzQTE+TzQzPC9MaW5rQ2VsbEFkZHJlc3NBMT4NCiAgICA8TGlua0NlbGxBZGRyZXNzUjFDMT5SND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OTwvSXRlbUlkPg0KICAgIDxEaXNwSXRlbUlkPksxMjAyMDIwMDwvRGlzcEl0ZW1JZD4NCiAgICA8Q29sSWQ+UjMwMTAwMDAwIzwvQ29sSWQ+DQogICAgPFRlbUF4aXNUeXA+MTAwMDAwPC9UZW1BeGlzVHlwPg0KICAgIDxNZW51Tm0+6YCj57WQ6LKh5pS/54q25oWL6KiI566X5pu4PC9NZW51Tm0+DQogICAgPEl0ZW1ObT7llrbmpa3lgrXli5nlj4rjgbPjgZ3jga7ku5bjga7lgrXli5k8L0l0ZW1ObT4NCiAgICA8Q29sTm0+5b2T5pyf6YeR6aGNPC9Db2xObT4NCiAgICA8T3JpZ2luYWxWYWw+OSwyMzQsMTA2LDAwMDwvT3JpZ2luYWxWYWw+DQogICAgPExhc3ROdW1WYWw+OSwyMzQ8L0xhc3ROdW1WYWw+DQogICAgPFJhd0xpbmtWYWw+OSwyMzQ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3" Error="">PD94bWwgdmVyc2lvbj0iMS4wIiBlbmNvZGluZz0idXRmLTgiPz4NCjxMaW5rSW5mb0V4Y2VsIHhtbG5zOnhzaT0iaHR0cDovL3d3dy53My5vcmcvMjAwMS9YTUxTY2hlbWEtaW5zdGFuY2UiIHhtbG5zOnhzZD0iaHR0cDovL3d3dy53My5vcmcvMjAwMS9YTUxTY2hlbWEiPg0KICA8TGlua0luZm9Db3JlPg0KICAgIDxMaW5rSWQ+MzMzPC9MaW5rSWQ+DQogICAgPEluZmxvd1ZhbD43MTUsOTI5PC9JbmZsb3dWYWw+DQogICAgPERpc3BWYWw+NzE1LDkyOSA8L0Rpc3BWYWw+DQogICAgPExhc3RVcGRUaW1lPjIwMjQvMDcvMjkgODo0MTozMTwvTGFzdFVwZFRpbWU+DQogICAgPFdvcmtzaGVldE5NPkJT44CQSUZSU+OAkTwvV29ya3NoZWV0Tk0+DQogICAgPExpbmtDZWxsQWRkcmVzc0ExPk80MjwvTGlua0NlbGxBZGRyZXNzQTE+DQogICAgPExpbmtDZWxsQWRkcmVzc1IxQzE+UjQ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g8L0l0ZW1JZD4NCiAgICA8RGlzcEl0ZW1JZD5LMTIwMjAxMDA8L0Rpc3BJdGVtSWQ+DQogICAgPENvbElkPlIzMDEwMDAwMCM8L0NvbElkPg0KICAgIDxUZW1BeGlzVHlwPjEwMDAwMDwvVGVtQXhpc1R5cD4NCiAgICA8TWVudU5tPumAo+e1kOiyoeaUv+eKtuaFi+ioiOeul+abuDwvTWVudU5tPg0KICAgIDxJdGVtTm0+56S+5YK15Y+K44Gz5YCf5YWl6YeRPC9JdGVtTm0+DQogICAgPENvbE5tPuW9k+acn+mHkemhjTwvQ29sTm0+DQogICAgPE9yaWdpbmFsVmFsPjcxNSw5MjksMTM0LDAwMDwvT3JpZ2luYWxWYWw+DQogICAgPExhc3ROdW1WYWw+NzE1LDkyOTwvTGFzdE51bVZhbD4NCiAgICA8UmF3TGlua1ZhbD43MTUsOTI5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2" Error="">PD94bWwgdmVyc2lvbj0iMS4wIiBlbmNvZGluZz0idXRmLTgiPz4NCjxMaW5rSW5mb0V4Y2VsIHhtbG5zOnhzaT0iaHR0cDovL3d3dy53My5vcmcvMjAwMS9YTUxTY2hlbWEtaW5zdGFuY2UiIHhtbG5zOnhzZD0iaHR0cDovL3d3dy53My5vcmcvMjAwMS9YTUxTY2hlbWEiPg0KICA8TGlua0luZm9Db3JlPg0KICAgIDxMaW5rSWQ+MzMyPC9MaW5rSWQ+DQogICAgPEluZmxvd1ZhbD41NCwxMDQ8L0luZmxvd1ZhbD4NCiAgICA8RGlzcFZhbD41NCwxMDQgPC9EaXNwVmFsPg0KICAgIDxMYXN0VXBkVGltZT4yMDI0LzA3LzI5IDg6NDE6MzE8L0xhc3RVcGRUaW1lPg0KICAgIDxXb3Jrc2hlZXROTT5CU+OAkElGUlPjgJE8L1dvcmtzaGVldE5NPg0KICAgIDxMaW5rQ2VsbEFkZHJlc3NBMT5PNDE8L0xpbmtDZWxsQWRkcmVzc0ExPg0KICAgIDxMaW5rQ2VsbEFkZHJlc3NSMUMxPlI0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wPC9JdGVtSWQ+DQogICAgPERpc3BJdGVtSWQ+SzEyMDIwMjUwPC9EaXNwSXRlbUlkPg0KICAgIDxDb2xJZD5SMzAxMDAwMDAjPC9Db2xJZD4NCiAgICA8VGVtQXhpc1R5cD4xMDAwMDA8L1RlbUF4aXNUeXA+DQogICAgPE1lbnVObT7pgKPntZDosqHmlL/nirbmhYvoqIjnrpfmm7g8L01lbnVObT4NCiAgICA8SXRlbU5tPuODquODvOOCueiyoOWCtTwvSXRlbU5tPg0KICAgIDxDb2xObT7lvZPmnJ/ph5HpoY08L0NvbE5tPg0KICAgIDxPcmlnaW5hbFZhbD41NCwxMDQsNTI5LDAwMDwvT3JpZ2luYWxWYWw+DQogICAgPExhc3ROdW1WYWw+NTQsMTA0PC9MYXN0TnVtVmFsPg0KICAgIDxSYXdMaW5rVmFsPjU0LDEwN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2" Error="">PD94bWwgdmVyc2lvbj0iMS4wIiBlbmNvZGluZz0idXRmLTgiPz4NCjxMaW5rSW5mb0V4Y2VsIHhtbG5zOnhzaT0iaHR0cDovL3d3dy53My5vcmcvMjAwMS9YTUxTY2hlbWEtaW5zdGFuY2UiIHhtbG5zOnhzZD0iaHR0cDovL3d3dy53My5vcmcvMjAwMS9YTUxTY2hlbWEiPg0KICA8TGlua0luZm9Db3JlPg0KICAgIDxMaW5rSWQ+MzUyPC9MaW5rSWQ+DQogICAgPEluZmxvd1ZhbD4yLDY2MCw4NDM8L0luZmxvd1ZhbD4NCiAgICA8RGlzcFZhbD4yLDY2MCw4NDMgPC9EaXNwVmFsPg0KICAgIDxMYXN0VXBkVGltZT4yMDI0LzA3LzI5IDg6NDE6MzE8L0xhc3RVcGRUaW1lPg0KICAgIDxXb3Jrc2hlZXROTT5CU+OAkElGUlPjgJE8L1dvcmtzaGVldE5NPg0KICAgIDxMaW5rQ2VsbEFkZHJlc3NBMT5PNjA8L0xpbmtDZWxsQWRkcmVzc0ExPg0KICAgIDxMaW5rQ2VsbEFkZHJlc3NSMUMxPlI2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Wj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JaMDAwMDAjPC9JdGVtSWQ+DQogICAgPERpc3BJdGVtSWQ+SzEyWjAwMDAwMDwvRGlzcEl0ZW1JZD4NCiAgICA8Q29sSWQ+UjMwMTAwMDAwIzwvQ29sSWQ+DQogICAgPFRlbUF4aXNUeXA+MTAwMDAwPC9UZW1BeGlzVHlwPg0KICAgIDxNZW51Tm0+6YCj57WQ6LKh5pS/54q25oWL6KiI566X5pu4PC9NZW51Tm0+DQogICAgPEl0ZW1ObT7osqDlgrXlj4rjgbPos4fmnKzlkIjoqIg8L0l0ZW1ObT4NCiAgICA8Q29sTm0+5b2T5pyf6YeR6aGNPC9Db2xObT4NCiAgICA8T3JpZ2luYWxWYWw+Miw2NjAsODQzLDQ5OCwwMDA8L09yaWdpbmFsVmFsPg0KICAgIDxMYXN0TnVtVmFsPjIsNjYwLDg0MzwvTGFzdE51bVZhbD4NCiAgICA8UmF3TGlua1ZhbD4yLDY2MCw4N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1" Error="">PD94bWwgdmVyc2lvbj0iMS4wIiBlbmNvZGluZz0idXRmLTgiPz4NCjxMaW5rSW5mb0V4Y2VsIHhtbG5zOnhzaT0iaHR0cDovL3d3dy53My5vcmcvMjAwMS9YTUxTY2hlbWEtaW5zdGFuY2UiIHhtbG5zOnhzZD0iaHR0cDovL3d3dy53My5vcmcvMjAwMS9YTUxTY2hlbWEiPg0KICA8TGlua0luZm9Db3JlPg0KICAgIDxMaW5rSWQ+MzUxPC9MaW5rSWQ+DQogICAgPEluZmxvd1ZhbD44NzYsNTc2PC9JbmZsb3dWYWw+DQogICAgPERpc3BWYWw+ODc2LDU3NiA8L0Rpc3BWYWw+DQogICAgPExhc3RVcGRUaW1lPjIwMjQvMDcvMjkgODo0MTozMTwvTGFzdFVwZFRpbWU+DQogICAgPFdvcmtzaGVldE5NPkJT44CQSUZSU+OAkTwvV29ya3NoZWV0Tk0+DQogICAgPExpbmtDZWxsQWRkcmVzc0ExPk81OTwvTGlua0NlbGxBZGRyZXNzQTE+DQogICAgPExpbmtDZWxsQWRkcmVzc1IxQzE+UjU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MTIyMz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IzMDAwMCM8L0l0ZW1JZD4NCiAgICA8RGlzcEl0ZW1JZD5LMTIyMzAwMDAwPC9EaXNwSXRlbUlkPg0KICAgIDxDb2xJZD5SMzAxMDAwMDAjPC9Db2xJZD4NCiAgICA8VGVtQXhpc1R5cD4xMDAwMDA8L1RlbUF4aXNUeXA+DQogICAgPE1lbnVObT7pgKPntZDosqHmlL/nirbmhYvoqIjnrpfmm7g8L01lbnVObT4NCiAgICA8SXRlbU5tPuizh+acrOWQiOioiDwvSXRlbU5tPg0KICAgIDxDb2xObT7lvZPmnJ/ph5HpoY08L0NvbE5tPg0KICAgIDxPcmlnaW5hbFZhbD44NzYsNTc2LDY2NSwwMDA8L09yaWdpbmFsVmFsPg0KICAgIDxMYXN0TnVtVmFsPjg3Niw1NzY8L0xhc3ROdW1WYWw+DQogICAgPFJhd0xpbmtWYWw+ODc2LDU3N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0" Error="">PD94bWwgdmVyc2lvbj0iMS4wIiBlbmNvZGluZz0idXRmLTgiPz4NCjxMaW5rSW5mb0V4Y2VsIHhtbG5zOnhzaT0iaHR0cDovL3d3dy53My5vcmcvMjAwMS9YTUxTY2hlbWEtaW5zdGFuY2UiIHhtbG5zOnhzZD0iaHR0cDovL3d3dy53My5vcmcvMjAwMS9YTUxTY2hlbWEiPg0KICA8TGlua0luZm9Db3JlPg0KICAgIDxMaW5rSWQ+MzUwPC9MaW5rSWQ+DQogICAgPEluZmxvd1ZhbD4zOCw4NjM8L0luZmxvd1ZhbD4NCiAgICA8RGlzcFZhbD4zOCw4NjMgPC9EaXNwVmFsPg0KICAgIDxMYXN0VXBkVGltZT4yMDI0LzA3LzI5IDg6NDE6MzE8L0xhc3RVcGRUaW1lPg0KICAgIDxXb3Jrc2hlZXROTT5CU+OAkElGUlPjgJE8L1dvcmtzaGVldE5NPg0KICAgIDxMaW5rQ2VsbEFkZHJlc3NBMT5PNTg8L0xpbmtDZWxsQWRkcmVzc0ExPg0KICAgIDxMaW5rQ2VsbEFkZHJlc3NSMUMxPlI1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jAwMDAjPC9JdGVtSWQ+DQogICAgPERpc3BJdGVtSWQ+SzEyMjIwMDAwMDwvRGlzcEl0ZW1JZD4NCiAgICA8Q29sSWQ+UjMwMTAwMDAwIzwvQ29sSWQ+DQogICAgPFRlbUF4aXNUeXA+MTAwMDAwPC9UZW1BeGlzVHlwPg0KICAgIDxNZW51Tm0+6YCj57WQ6LKh5pS/54q25oWL6KiI566X5pu4PC9NZW51Tm0+DQogICAgPEl0ZW1ObT7pnZ7mlK/phY3mjIHliIY8L0l0ZW1ObT4NCiAgICA8Q29sTm0+5b2T5pyf6YeR6aGNPC9Db2xObT4NCiAgICA8T3JpZ2luYWxWYWw+MzgsODYzLDIxNCwwMDA8L09yaWdpbmFsVmFsPg0KICAgIDxMYXN0TnVtVmFsPjM4LDg2MzwvTGFzdE51bVZhbD4NCiAgICA8UmF3TGlua1ZhbD4zOCw4Nj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9" Error="">PD94bWwgdmVyc2lvbj0iMS4wIiBlbmNvZGluZz0idXRmLTgiPz4NCjxMaW5rSW5mb0V4Y2VsIHhtbG5zOnhzaT0iaHR0cDovL3d3dy53My5vcmcvMjAwMS9YTUxTY2hlbWEtaW5zdGFuY2UiIHhtbG5zOnhzZD0iaHR0cDovL3d3dy53My5vcmcvMjAwMS9YTUxTY2hlbWEiPg0KICA8TGlua0luZm9Db3JlPg0KICAgIDxMaW5rSWQ+MzQ5PC9MaW5rSWQ+DQogICAgPEluZmxvd1ZhbD44MzcsNzEzPC9JbmZsb3dWYWw+DQogICAgPERpc3BWYWw+ODM3LDcxMyA8L0Rpc3BWYWw+DQogICAgPExhc3RVcGRUaW1lPjIwMjQvMDcvMjkgODo0MTozMTwvTGFzdFVwZFRpbWU+DQogICAgPFdvcmtzaGVldE5NPkJT44CQSUZSU+OAkTwvV29ya3NoZWV0Tk0+DQogICAgPExpbmtDZWxsQWRkcmVzc0ExPk81NzwvTGlua0NlbGxBZGRyZXNzQTE+DQogICAgPExpbmtDZWxsQWRkcmVzc1IxQzE+UjU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MTIyMTAwWj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IxMDBaMCM8L0l0ZW1JZD4NCiAgICA8RGlzcEl0ZW1JZD5LMTIyMTAwWjAwPC9EaXNwSXRlbUlkPg0KICAgIDxDb2xJZD5SMzAxMDAwMDAjPC9Db2xJZD4NCiAgICA8VGVtQXhpc1R5cD4xMDAwMDA8L1RlbUF4aXNUeXA+DQogICAgPE1lbnVObT7pgKPntZDosqHmlL/nirbmhYvoqIjnrpfmm7g8L01lbnVObT4NCiAgICA8SXRlbU5tPuimquS8muekvuOBruaJgOacieiAheOBq+W4sOWxnuOBmeOCi+aMgeWIhuWQiOioiDwvSXRlbU5tPg0KICAgIDxDb2xObT7lvZPmnJ/ph5HpoY08L0NvbE5tPg0KICAgIDxPcmlnaW5hbFZhbD44MzcsNzEzLDQ1MSwwMDA8L09yaWdpbmFsVmFsPg0KICAgIDxMYXN0TnVtVmFsPjgzNyw3MTM8L0xhc3ROdW1WYWw+DQogICAgPFJhd0xpbmtWYWw+ODM3LDcxMz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8" Error="">PD94bWwgdmVyc2lvbj0iMS4wIiBlbmNvZGluZz0idXRmLTgiPz4NCjxMaW5rSW5mb0V4Y2VsIHhtbG5zOnhzaT0iaHR0cDovL3d3dy53My5vcmcvMjAwMS9YTUxTY2hlbWEtaW5zdGFuY2UiIHhtbG5zOnhzZD0iaHR0cDovL3d3dy53My5vcmcvMjAwMS9YTUxTY2hlbWEiPg0KICA8TGlua0luZm9Db3JlPg0KICAgIDxMaW5rSWQ+MzQ4PC9MaW5rSWQ+DQogICAgPEluZmxvd1ZhbD40MjIsMTkzPC9JbmZsb3dWYWw+DQogICAgPERpc3BWYWw+NDIyLDE5MyA8L0Rpc3BWYWw+DQogICAgPExhc3RVcGRUaW1lPjIwMjQvMDcvMjkgODo0MTozMTwvTGFzdFVwZFRpbWU+DQogICAgPFdvcmtzaGVldE5NPkJT44CQSUZSU+OAkTwvV29ya3NoZWV0Tk0+DQogICAgPExpbmtDZWxsQWRkcmVzc0ExPk81NjwvTGlua0NlbGxBZGRyZXNzQTE+DQogICAgPExpbmtDZWxsQWRkcmVzc1IxQzE+UjU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M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k8L0l0ZW1JZD4NCiAgICA8RGlzcEl0ZW1JZD5LMTIyMTAwNTA8L0Rpc3BJdGVtSWQ+DQogICAgPENvbElkPlIzMDEwMDAwMCM8L0NvbElkPg0KICAgIDxUZW1BeGlzVHlwPjEwMDAwMDwvVGVtQXhpc1R5cD4NCiAgICA8TWVudU5tPumAo+e1kOiyoeaUv+eKtuaFi+ioiOeul+abuDwvTWVudU5tPg0KICAgIDxJdGVtTm0+5Yip55uK5Ymw5L2Z6YeRPC9JdGVtTm0+DQogICAgPENvbE5tPuW9k+acn+mHkemhjTwvQ29sTm0+DQogICAgPE9yaWdpbmFsVmFsPjQyMiwxOTMsMDc0LDAwMDwvT3JpZ2luYWxWYWw+DQogICAgPExhc3ROdW1WYWw+NDIyLDE5MzwvTGFzdE51bVZhbD4NCiAgICA8UmF3TGlua1ZhbD40MjIsMTk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7" Error="">PD94bWwgdmVyc2lvbj0iMS4wIiBlbmNvZGluZz0idXRmLTgiPz4NCjxMaW5rSW5mb0V4Y2VsIHhtbG5zOnhzaT0iaHR0cDovL3d3dy53My5vcmcvMjAwMS9YTUxTY2hlbWEtaW5zdGFuY2UiIHhtbG5zOnhzZD0iaHR0cDovL3d3dy53My5vcmcvMjAwMS9YTUxTY2hlbWEiPg0KICA8TGlua0luZm9Db3JlPg0KICAgIDxMaW5rSWQ+MzQ3PC9MaW5rSWQ+DQogICAgPEluZmxvd1ZhbD4xMzgsNjM4PC9JbmZsb3dWYWw+DQogICAgPERpc3BWYWw+MTM4LDYzOCA8L0Rpc3BWYWw+DQogICAgPExhc3RVcGRUaW1lPjIwMjQvMDcvMjkgODo0MTozMTwvTGFzdFVwZFRpbWU+DQogICAgPFdvcmtzaGVldE5NPkJT44CQSUZSU+OAkTwvV29ya3NoZWV0Tk0+DQogICAgPExpbmtDZWxsQWRkcmVzc0ExPk81NTwvTGlua0NlbGxBZGRyZXNzQTE+DQogICAgPExpbmtDZWxsQWRkcmVzc1IxQzE+UjU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M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g8L0l0ZW1JZD4NCiAgICA8RGlzcEl0ZW1JZD5LMTIyMTAwNDA8L0Rpc3BJdGVtSWQ+DQogICAgPENvbElkPlIzMDEwMDAwMCM8L0NvbElkPg0KICAgIDxUZW1BeGlzVHlwPjEwMDAwMDwvVGVtQXhpc1R5cD4NCiAgICA8TWVudU5tPumAo+e1kOiyoeaUv+eKtuaFi+ioiOeul+abuDwvTWVudU5tPg0KICAgIDxJdGVtTm0+44Gd44Gu5LuW44Gu6LOH5pys44Gu5qeL5oiQ6KaB57SgPC9JdGVtTm0+DQogICAgPENvbE5tPuW9k+acn+mHkemhjTwvQ29sTm0+DQogICAgPE9yaWdpbmFsVmFsPjEzOCw2MzgsMjg5LDAwMDwvT3JpZ2luYWxWYWw+DQogICAgPExhc3ROdW1WYWw+MTM4LDYzODwvTGFzdE51bVZhbD4NCiAgICA8UmF3TGlua1ZhbD4xMzgsNjM4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6" Error="">PD94bWwgdmVyc2lvbj0iMS4wIiBlbmNvZGluZz0idXRmLTgiPz4NCjxMaW5rSW5mb0V4Y2VsIHhtbG5zOnhzaT0iaHR0cDovL3d3dy53My5vcmcvMjAwMS9YTUxTY2hlbWEtaW5zdGFuY2UiIHhtbG5zOnhzZD0iaHR0cDovL3d3dy53My5vcmcvMjAwMS9YTUxTY2hlbWEiPg0KICA8TGlua0luZm9Db3JlPg0KICAgIDxMaW5rSWQ+MzQ2PC9MaW5rSWQ+DQogICAgPEluZmxvd1ZhbD4tMzEsMDU4PC9JbmZsb3dWYWw+DQogICAgPERpc3BWYWw+KDMxLDA1OCk8L0Rpc3BWYWw+DQogICAgPExhc3RVcGRUaW1lPjIwMjQvMDcvMjkgODo0MTozMTwvTGFzdFVwZFRpbWU+DQogICAgPFdvcmtzaGVldE5NPkJT44CQSUZSU+OAkTwvV29ya3NoZWV0Tk0+DQogICAgPExpbmtDZWxsQWRkcmVzc0ExPk81NDwvTGlua0NlbGxBZGRyZXNzQTE+DQogICAgPExpbmtDZWxsQWRkcmVzc1IxQzE+UjU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M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c8L0l0ZW1JZD4NCiAgICA8RGlzcEl0ZW1JZD5LMTIyMTAwMzA8L0Rpc3BJdGVtSWQ+DQogICAgPENvbElkPlIzMDEwMDAwMCM8L0NvbElkPg0KICAgIDxUZW1BeGlzVHlwPjEwMDAwMDwvVGVtQXhpc1R5cD4NCiAgICA8TWVudU5tPumAo+e1kOiyoeaUv+eKtuaFi+ioiOeul+abuDwvTWVudU5tPg0KICAgIDxJdGVtTm0+6Ieq5bex5qCq5byPPC9JdGVtTm0+DQogICAgPENvbE5tPuW9k+acn+mHkemhjTwvQ29sTm0+DQogICAgPE9yaWdpbmFsVmFsPi0zMSwwNTgsNzM1LDAwMDwvT3JpZ2luYWxWYWw+DQogICAgPExhc3ROdW1WYWw+LTMxLDA1ODwvTGFzdE51bVZhbD4NCiAgICA8UmF3TGlua1ZhbD4tMzEsMDU4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5" Error="">PD94bWwgdmVyc2lvbj0iMS4wIiBlbmNvZGluZz0idXRmLTgiPz4NCjxMaW5rSW5mb0V4Y2VsIHhtbG5zOnhzaT0iaHR0cDovL3d3dy53My5vcmcvMjAwMS9YTUxTY2hlbWEtaW5zdGFuY2UiIHhtbG5zOnhzZD0iaHR0cDovL3d3dy53My5vcmcvMjAwMS9YTUxTY2hlbWEiPg0KICA8TGlua0luZm9Db3JlPg0KICAgIDxMaW5rSWQ+MzQ1PC9MaW5rSWQ+DQogICAgPEluZmxvd1ZhbD4xNDcsNjAxPC9JbmZsb3dWYWw+DQogICAgPERpc3BWYWw+MTQ3LDYwMSA8L0Rpc3BWYWw+DQogICAgPExhc3RVcGRUaW1lPjIwMjQvMDcvMjkgODo0MTozMTwvTGFzdFVwZFRpbWU+DQogICAgPFdvcmtzaGVldE5NPkJT44CQSUZSU+OAkTwvV29ya3NoZWV0Tk0+DQogICAgPExpbmtDZWxsQWRkcmVzc0ExPk81MzwvTGlua0NlbGxBZGRyZXNzQTE+DQogICAgPExpbmtDZWxsQWRkcmVzc1IxQzE+UjU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M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Y8L0l0ZW1JZD4NCiAgICA8RGlzcEl0ZW1JZD5LMTIyMTAwMjA8L0Rpc3BJdGVtSWQ+DQogICAgPENvbElkPlIzMDEwMDAwMCM8L0NvbElkPg0KICAgIDxUZW1BeGlzVHlwPjEwMDAwMDwvVGVtQXhpc1R5cD4NCiAgICA8TWVudU5tPumAo+e1kOiyoeaUv+eKtuaFi+ioiOeul+abuDwvTWVudU5tPg0KICAgIDxJdGVtTm0+6LOH5pys5Ymw5L2Z6YeRPC9JdGVtTm0+DQogICAgPENvbE5tPuW9k+acn+mHkemhjTwvQ29sTm0+DQogICAgPE9yaWdpbmFsVmFsPjE0Nyw2MDEsMjAyLDAwMDwvT3JpZ2luYWxWYWw+DQogICAgPExhc3ROdW1WYWw+MTQ3LDYwMTwvTGFzdE51bVZhbD4NCiAgICA8UmF3TGlua1ZhbD4xNDcsNjA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4" Error="">PD94bWwgdmVyc2lvbj0iMS4wIiBlbmNvZGluZz0idXRmLTgiPz4NCjxMaW5rSW5mb0V4Y2VsIHhtbG5zOnhzaT0iaHR0cDovL3d3dy53My5vcmcvMjAwMS9YTUxTY2hlbWEtaW5zdGFuY2UiIHhtbG5zOnhzZD0iaHR0cDovL3d3dy53My5vcmcvMjAwMS9YTUxTY2hlbWEiPg0KICA8TGlua0luZm9Db3JlPg0KICAgIDxMaW5rSWQ+MzQ0PC9MaW5rSWQ+DQogICAgPEluZmxvd1ZhbD4xNjAsMzM5PC9JbmZsb3dWYWw+DQogICAgPERpc3BWYWw+MTYwLDMzOSA8L0Rpc3BWYWw+DQogICAgPExhc3RVcGRUaW1lPjIwMjQvMDcvMjkgODo0MTozMTwvTGFzdFVwZFRpbWU+DQogICAgPFdvcmtzaGVldE5NPkJT44CQSUZSU+OAkTwvV29ya3NoZWV0Tk0+DQogICAgPExpbmtDZWxsQWRkcmVzc0ExPk81MjwvTGlua0NlbGxBZGRyZXNzQTE+DQogICAgPExpbmtDZWxsQWRkcmVzc1IxQzE+UjU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M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U8L0l0ZW1JZD4NCiAgICA8RGlzcEl0ZW1JZD5LMTIyMTAwMTA8L0Rpc3BJdGVtSWQ+DQogICAgPENvbElkPlIzMDEwMDAwMCM8L0NvbElkPg0KICAgIDxUZW1BeGlzVHlwPjEwMDAwMDwvVGVtQXhpc1R5cD4NCiAgICA8TWVudU5tPumAo+e1kOiyoeaUv+eKtuaFi+ioiOeul+abuDwvTWVudU5tPg0KICAgIDxJdGVtTm0+6LOH5pys6YeRPC9JdGVtTm0+DQogICAgPENvbE5tPuW9k+acn+mHkemhjTwvQ29sTm0+DQogICAgPE9yaWdpbmFsVmFsPjE2MCwzMzksNjIxLDAwMDwvT3JpZ2luYWxWYWw+DQogICAgPExhc3ROdW1WYWw+MTYwLDMzOTwvTGFzdE51bVZhbD4NCiAgICA8UmF3TGlua1ZhbD4xNjAsMzM5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4" Error="">PD94bWwgdmVyc2lvbj0iMS4wIiBlbmNvZGluZz0idXRmLTgiPz4NCjxMaW5rSW5mb0V4Y2VsIHhtbG5zOnhzaT0iaHR0cDovL3d3dy53My5vcmcvMjAwMS9YTUxTY2hlbWEtaW5zdGFuY2UiIHhtbG5zOnhzZD0iaHR0cDovL3d3dy53My5vcmcvMjAwMS9YTUxTY2hlbWEiPg0KICA8TGlua0luZm9Db3JlPg0KICAgIDxMaW5rSWQ+MzU0PC9MaW5rSWQ+DQogICAgPEluZmxvd1ZhbD4zOSw5MDc8L0luZmxvd1ZhbD4NCiAgICA8RGlzcFZhbD4zOSw5MDcgPC9EaXNwVmFsPg0KICAgIDxMYXN0VXBkVGltZT4yMDI0LzA3LzI5IDg6NDE6MzE8L0xhc3RVcGRUaW1lPg0KICAgIDxXb3Jrc2hlZXROTT5DRuOAkElGUlPjgJE8L1dvcmtzaGVldE5NPg0KICAgIDxMaW5rQ2VsbEFkZHJlc3NBMT5PNzwvTGlua0NlbGxBZGRyZXNzQTE+DQogICAgPExpbmtDZWxsQWRkcmVzc1IxQzE+Uj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jwvSXRlbUlkPg0KICAgIDxEaXNwSXRlbUlkPks2MTAxMDIwMDwvRGlzcEl0ZW1JZD4NCiAgICA8Q29sSWQ+UjMwMTAwMDAwIzwvQ29sSWQ+DQogICAgPFRlbUF4aXNUeXA+MTAwMDAwPC9UZW1BeGlzVHlwPg0KICAgIDxNZW51Tm0+6YCj57WQQ0boqIjnrpfmm7g8L01lbnVObT4NCiAgICA8SXRlbU5tPua4m+S+oeWEn+WNtOiyu+WPiuOBs+WEn+WNtOiyuzwvSXRlbU5tPg0KICAgIDxDb2xObT7lvZPmnJ/ph5HpoY08L0NvbE5tPg0KICAgIDxPcmlnaW5hbFZhbD4zOSw5MDcsMzU4LDAwMDwvT3JpZ2luYWxWYWw+DQogICAgPExhc3ROdW1WYWw+MzksOTA3PC9MYXN0TnVtVmFsPg0KICAgIDxSYXdMaW5rVmFsPjM5LDkw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5" Error="">PD94bWwgdmVyc2lvbj0iMS4wIiBlbmNvZGluZz0idXRmLTgiPz4NCjxMaW5rSW5mb0V4Y2VsIHhtbG5zOnhzaT0iaHR0cDovL3d3dy53My5vcmcvMjAwMS9YTUxTY2hlbWEtaW5zdGFuY2UiIHhtbG5zOnhzZD0iaHR0cDovL3d3dy53My5vcmcvMjAwMS9YTUxTY2hlbWEiPg0KICA8TGlua0luZm9Db3JlPg0KICAgIDxMaW5rSWQ+MzU1PC9MaW5rSWQ+DQogICAgPEluZmxvd1ZhbD4xNCwzMzg8L0luZmxvd1ZhbD4NCiAgICA8RGlzcFZhbD4xNCwzMzggPC9EaXNwVmFsPg0KICAgIDxMYXN0VXBkVGltZT4yMDI0LzA3LzI5IDg6NDE6MzE8L0xhc3RVcGRUaW1lPg0KICAgIDxXb3Jrc2hlZXROTT5DRuOAkElGUlPjgJE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zwvSXRlbUlkPg0KICAgIDxEaXNwSXRlbUlkPks2MTAxMDMwMDwvRGlzcEl0ZW1JZD4NCiAgICA8Q29sSWQ+UjMwMTAwMDAwIzwvQ29sSWQ+DQogICAgPFRlbUF4aXNUeXA+MTAwMDAwPC9UZW1BeGlzVHlwPg0KICAgIDxNZW51Tm0+6YCj57WQQ0boqIjnrpfmm7g8L01lbnVObT4NCiAgICA8SXRlbU5tPuWbuuWumuizh+eUo+a4m+aQjeaQjeWksTwvSXRlbU5tPg0KICAgIDxDb2xObT7lvZPmnJ/ph5HpoY08L0NvbE5tPg0KICAgIDxPcmlnaW5hbFZhbD4xNCwzMzgsNDM0LDAwMDwvT3JpZ2luYWxWYWw+DQogICAgPExhc3ROdW1WYWw+MTQsMzM4PC9MYXN0TnVtVmFsPg0KICAgIDxSYXdMaW5rVmFsPjE0LDMz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6" Error="">PD94bWwgdmVyc2lvbj0iMS4wIiBlbmNvZGluZz0idXRmLTgiPz4NCjxMaW5rSW5mb0V4Y2VsIHhtbG5zOnhzaT0iaHR0cDovL3d3dy53My5vcmcvMjAwMS9YTUxTY2hlbWEtaW5zdGFuY2UiIHhtbG5zOnhzZD0iaHR0cDovL3d3dy53My5vcmcvMjAwMS9YTUxTY2hlbWEiPg0KICA8TGlua0luZm9Db3JlPg0KICAgIDxMaW5rSWQ+MzU2PC9MaW5rSWQ+DQogICAgPEluZmxvd1ZhbD4tMTg4PC9JbmZsb3dWYWw+DQogICAgPERpc3BWYWw+KDE4OCk8L0Rpc3BWYWw+DQogICAgPExhc3RVcGRUaW1lPjIwMjQvMDcvMjkgODo0MTozMTwvTGFzdFVwZFRpbWU+DQogICAgPFdvcmtzaGVldE5NPkNG44CQSUZSU+OAkTwvV29ya3NoZWV0Tk0+DQogICAgPExpbmtDZWxsQWRkcmVzc0ExPk85PC9MaW5rQ2VsbEFkZHJlc3NBMT4NCiAgICA8TGlua0NlbGxBZGRyZXNzUjFDMT5S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0PC9JdGVtSWQ+DQogICAgPERpc3BJdGVtSWQ+SzYxMDEwNDAwPC9EaXNwSXRlbUlkPg0KICAgIDxDb2xJZD5SMzAxMDAwMDAjPC9Db2xJZD4NCiAgICA8VGVtQXhpc1R5cD4xMDAwMDA8L1RlbUF4aXNUeXA+DQogICAgPE1lbnVObT7pgKPntZBDRuioiOeul+abuDwvTWVudU5tPg0KICAgIDxJdGVtTm0+6YeR6J6N5Y+O55uK5Y+K44Gz6YeR6J6N6LK755SoPC9JdGVtTm0+DQogICAgPENvbE5tPuW9k+acn+mHkemhjTwvQ29sTm0+DQogICAgPE9yaWdpbmFsVmFsPi0xODgsNDg5LDAwMDwvT3JpZ2luYWxWYWw+DQogICAgPExhc3ROdW1WYWw+LTE4ODwvTGFzdE51bVZhbD4NCiAgICA8UmF3TGlua1ZhbD4tMTg4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7" Error="">PD94bWwgdmVyc2lvbj0iMS4wIiBlbmNvZGluZz0idXRmLTgiPz4NCjxMaW5rSW5mb0V4Y2VsIHhtbG5zOnhzaT0iaHR0cDovL3d3dy53My5vcmcvMjAwMS9YTUxTY2hlbWEtaW5zdGFuY2UiIHhtbG5zOnhzZD0iaHR0cDovL3d3dy53My5vcmcvMjAwMS9YTUxTY2hlbWEiPg0KICA8TGlua0luZm9Db3JlPg0KICAgIDxMaW5rSWQ+MzU3PC9MaW5rSWQ+DQogICAgPEluZmxvd1ZhbD4tMjcsMjgyPC9JbmZsb3dWYWw+DQogICAgPERpc3BWYWw+KDI3LDI4Mik8L0Rpc3BWYWw+DQogICAgPExhc3RVcGRUaW1lPjIwMjQvMDcvMjkgODo0MTozMTwvTGFzdFVwZFRpbWU+DQogICAgPFdvcmtzaGVldE5NPkNG44CQSUZSU+OAkTwvV29ya3NoZWV0Tk0+DQogICAgPExpbmtDZWxsQWRkcmVzc0ExPk8xMDwvTGlua0NlbGxBZGRyZXNzQTE+DQogICAgPExpbmtDZWxsQWRkcmVzc1IxQzE+UjE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U8L0l0ZW1JZD4NCiAgICA8RGlzcEl0ZW1JZD5LNjEwMTA1MDA8L0Rpc3BJdGVtSWQ+DQogICAgPENvbElkPlIzMDEwMDAwMCM8L0NvbElkPg0KICAgIDxUZW1BeGlzVHlwPjEwMDAwMDwvVGVtQXhpc1R5cD4NCiAgICA8TWVudU5tPumAo+e1kENG6KiI566X5pu4PC9NZW51Tm0+DQogICAgPEl0ZW1ObT7mjIHliIbms5XjgavjgojjgovmipXos4fmkI3nm4oo4paz44Gv55uKKTwvSXRlbU5tPg0KICAgIDxDb2xObT7lvZPmnJ/ph5HpoY08L0NvbE5tPg0KICAgIDxPcmlnaW5hbFZhbD4tMjcsMjgyLDA5MSwwMDA8L09yaWdpbmFsVmFsPg0KICAgIDxMYXN0TnVtVmFsPi0yNywyODI8L0xhc3ROdW1WYWw+DQogICAgPFJhd0xpbmtWYWw+LTI3LDI4M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8" Error="">PD94bWwgdmVyc2lvbj0iMS4wIiBlbmNvZGluZz0idXRmLTgiPz4NCjxMaW5rSW5mb0V4Y2VsIHhtbG5zOnhzaT0iaHR0cDovL3d3dy53My5vcmcvMjAwMS9YTUxTY2hlbWEtaW5zdGFuY2UiIHhtbG5zOnhzZD0iaHR0cDovL3d3dy53My5vcmcvMjAwMS9YTUxTY2hlbWEiPg0KICA8TGlua0luZm9Db3JlPg0KICAgIDxMaW5rSWQ+MzU4PC9MaW5rSWQ+DQogICAgPEluZmxvd1ZhbD4tMiwxOTc8L0luZmxvd1ZhbD4NCiAgICA8RGlzcFZhbD4oMiwxOTcpPC9EaXNwVmFsPg0KICAgIDxMYXN0VXBkVGltZT4yMDI0LzA3LzI5IDg6NDE6MzE8L0xhc3RVcGRUaW1lPg0KICAgIDxXb3Jrc2hlZXROTT5DRuOAkElGUlPjgJE8L1dvcmtzaGVldE5NPg0KICAgIDxMaW5rQ2VsbEFkZHJlc3NBMT5PMTE8L0xpbmtDZWxsQWRkcmVzc0ExPg0KICAgIDxMaW5rQ2VsbEFkZHJlc3NSMUMxPlIx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2PC9JdGVtSWQ+DQogICAgPERpc3BJdGVtSWQ+SzYxMDEwNjAwPC9EaXNwSXRlbUlkPg0KICAgIDxDb2xJZD5SMzAxMDAwMDAjPC9Db2xJZD4NCiAgICA8VGVtQXhpc1R5cD4xMDAwMDA8L1RlbUF4aXNUeXA+DQogICAgPE1lbnVObT7pgKPntZBDRuioiOeul+abuDwvTWVudU5tPg0KICAgIDxJdGVtTm0+5Zu65a6a6LOH55Sj6Zmk5aOy5Y205pCN55uKKOKWs+OBr+ebiik8L0l0ZW1ObT4NCiAgICA8Q29sTm0+5b2T5pyf6YeR6aGNPC9Db2xObT4NCiAgICA8T3JpZ2luYWxWYWw+LTIsMTk3LDk0NCwwMDA8L09yaWdpbmFsVmFsPg0KICAgIDxMYXN0TnVtVmFsPi0yLDE5NzwvTGFzdE51bVZhbD4NCiAgICA8UmF3TGlua1ZhbD4tMiwxOTc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9" Error="">PD94bWwgdmVyc2lvbj0iMS4wIiBlbmNvZGluZz0idXRmLTgiPz4NCjxMaW5rSW5mb0V4Y2VsIHhtbG5zOnhzaT0iaHR0cDovL3d3dy53My5vcmcvMjAwMS9YTUxTY2hlbWEtaW5zdGFuY2UiIHhtbG5zOnhzZD0iaHR0cDovL3d3dy53My5vcmcvMjAwMS9YTUxTY2hlbWEiPg0KICA8TGlua0luZm9Db3JlPg0KICAgIDxMaW5rSWQ+MzU5PC9MaW5rSWQ+DQogICAgPEluZmxvd1ZhbD4zOSwyMTE8L0luZmxvd1ZhbD4NCiAgICA8RGlzcFZhbD4zOSwyMTEgPC9EaXNwVmFsPg0KICAgIDxMYXN0VXBkVGltZT4yMDI0LzA3LzI5IDg6NDE6MzE8L0xhc3RVcGRUaW1lPg0KICAgIDxXb3Jrc2hlZXROTT5DRuOAkElGUlPjgJE8L1dvcmtzaGVldE5NPg0KICAgIDxMaW5rQ2VsbEFkZHJlc3NBMT5PMTI8L0xpbmtDZWxsQWRkcmVzc0ExPg0KICAgIDxMaW5rQ2VsbEFkZHJlc3NSMUMxPlIx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3PC9JdGVtSWQ+DQogICAgPERpc3BJdGVtSWQ+SzYxMDEwNzAwPC9EaXNwSXRlbUlkPg0KICAgIDxDb2xJZD5SMzAxMDAwMDAjPC9Db2xJZD4NCiAgICA8VGVtQXhpc1R5cD4xMDAwMDA8L1RlbUF4aXNUeXA+DQogICAgPE1lbnVObT7pgKPntZBDRuioiOeul+abuDwvTWVudU5tPg0KICAgIDxJdGVtTm0+5rOV5Lq65omA5b6X56iO6LK755SoPC9JdGVtTm0+DQogICAgPENvbE5tPuW9k+acn+mHkemhjTwvQ29sTm0+DQogICAgPE9yaWdpbmFsVmFsPjM5LDIxMSw4OTMsMDAwPC9PcmlnaW5hbFZhbD4NCiAgICA8TGFzdE51bVZhbD4zOSwyMTE8L0xhc3ROdW1WYWw+DQogICAgPFJhd0xpbmtWYWw+MzksMjEx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0" Error="">PD94bWwgdmVyc2lvbj0iMS4wIiBlbmNvZGluZz0idXRmLTgiPz4NCjxMaW5rSW5mb0V4Y2VsIHhtbG5zOnhzaT0iaHR0cDovL3d3dy53My5vcmcvMjAwMS9YTUxTY2hlbWEtaW5zdGFuY2UiIHhtbG5zOnhzZD0iaHR0cDovL3d3dy53My5vcmcvMjAwMS9YTUxTY2hlbWEiPg0KICA8TGlua0luZm9Db3JlPg0KICAgIDxMaW5rSWQ+MzYwPC9MaW5rSWQ+DQogICAgPEluZmxvd1ZhbD4yMiwxMjk8L0luZmxvd1ZhbD4NCiAgICA8RGlzcFZhbD4yMiwxMjkgPC9EaXNwVmFsPg0KICAgIDxMYXN0VXBkVGltZT4yMDI0LzA3LzI5IDg6NDE6MzE8L0xhc3RVcGRUaW1lPg0KICAgIDxXb3Jrc2hlZXROTT5DRuOAkElGUlPjgJE8L1dvcmtzaGVldE5NPg0KICAgIDxMaW5rQ2VsbEFkZHJlc3NBMT5PMTM8L0xpbmtDZWxsQWRkcmVzc0ExPg0KICAgIDxMaW5rQ2VsbEFkZHJlc3NSMUMxPlIx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4PC9JdGVtSWQ+DQogICAgPERpc3BJdGVtSWQ+SzYxMDEwODAwPC9EaXNwSXRlbUlkPg0KICAgIDxDb2xJZD5SMzAxMDAwMDAjPC9Db2xJZD4NCiAgICA8VGVtQXhpc1R5cD4xMDAwMDA8L1RlbUF4aXNUeXA+DQogICAgPE1lbnVObT7pgKPntZBDRuioiOeul+abuDwvTWVudU5tPg0KICAgIDxJdGVtTm0+5Za25qWt5YK15qip5Y+K44Gz44Gd44Gu5LuW44Gu5YK15qip44Gu5aKX5ribKOKWs+OBr+Wil+WKoCk8L0l0ZW1ObT4NCiAgICA8Q29sTm0+5b2T5pyf6YeR6aGNPC9Db2xObT4NCiAgICA8T3JpZ2luYWxWYWw+MjIsMTI5LDU1NCwwMDA8L09yaWdpbmFsVmFsPg0KICAgIDxMYXN0TnVtVmFsPjIyLDEyOTwvTGFzdE51bVZhbD4NCiAgICA8UmF3TGlua1ZhbD4yMiwxMj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1" Error="">PD94bWwgdmVyc2lvbj0iMS4wIiBlbmNvZGluZz0idXRmLTgiPz4NCjxMaW5rSW5mb0V4Y2VsIHhtbG5zOnhzaT0iaHR0cDovL3d3dy53My5vcmcvMjAwMS9YTUxTY2hlbWEtaW5zdGFuY2UiIHhtbG5zOnhzZD0iaHR0cDovL3d3dy53My5vcmcvMjAwMS9YTUxTY2hlbWEiPg0KICA8TGlua0luZm9Db3JlPg0KICAgIDxMaW5rSWQ+MzYxPC9MaW5rSWQ+DQogICAgPEluZmxvd1ZhbD4tNDEsNzEwPC9JbmZsb3dWYWw+DQogICAgPERpc3BWYWw+KDQxLDcxMCk8L0Rpc3BWYWw+DQogICAgPExhc3RVcGRUaW1lPjIwMjQvMDcvMjkgODo0MTozMTwvTGFzdFVwZFRpbWU+DQogICAgPFdvcmtzaGVldE5NPkNG44CQSUZSU+OAkTwvV29ya3NoZWV0Tk0+DQogICAgPExpbmtDZWxsQWRkcmVzc0ExPk8xNDwvTGlua0NlbGxBZGRyZXNzQTE+DQogICAgPExpbmtDZWxsQWRkcmVzc1IxQzE+UjE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k8L0l0ZW1JZD4NCiAgICA8RGlzcEl0ZW1JZD5LNjEwMTA5MDA8L0Rpc3BJdGVtSWQ+DQogICAgPENvbElkPlIzMDEwMDAwMCM8L0NvbElkPg0KICAgIDxUZW1BeGlzVHlwPjEwMDAwMDwvVGVtQXhpc1R5cD4NCiAgICA8TWVudU5tPumAo+e1kENG6KiI566X5pu4PC9NZW51Tm0+DQogICAgPEl0ZW1ObT7mo5rljbjos4fnlKPjga7lopfmuJso4paz44Gv5aKX5YqgKTwvSXRlbU5tPg0KICAgIDxDb2xObT7lvZPmnJ/ph5HpoY08L0NvbE5tPg0KICAgIDxPcmlnaW5hbFZhbD4tNDEsNzEwLDI3NywwMDA8L09yaWdpbmFsVmFsPg0KICAgIDxMYXN0TnVtVmFsPi00MSw3MTA8L0xhc3ROdW1WYWw+DQogICAgPFJhd0xpbmtWYWw+LTQxLDcxM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2" Error="">PD94bWwgdmVyc2lvbj0iMS4wIiBlbmNvZGluZz0idXRmLTgiPz4NCjxMaW5rSW5mb0V4Y2VsIHhtbG5zOnhzaT0iaHR0cDovL3d3dy53My5vcmcvMjAwMS9YTUxTY2hlbWEtaW5zdGFuY2UiIHhtbG5zOnhzZD0iaHR0cDovL3d3dy53My5vcmcvMjAwMS9YTUxTY2hlbWEiPg0KICA8TGlua0luZm9Db3JlPg0KICAgIDxMaW5rSWQ+MzYyPC9MaW5rSWQ+DQogICAgPEluZmxvd1ZhbD4yNiwyNDY8L0luZmxvd1ZhbD4NCiAgICA8RGlzcFZhbD4yNiwyNDYgPC9EaXNwVmFsPg0KICAgIDxMYXN0VXBkVGltZT4yMDI0LzA3LzI5IDg6NDE6MzE8L0xhc3RVcGRUaW1lPg0KICAgIDxXb3Jrc2hlZXROTT5DRuOAkElGUlPjgJE8L1dvcmtzaGVldE5NPg0KICAgIDxMaW5rQ2VsbEFkZHJlc3NBMT5PMTU8L0xpbmtDZWxsQWRkcmVzc0ExPg0KICAgIDxMaW5rQ2VsbEFkZHJlc3NSMUMxPlIx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wPC9JdGVtSWQ+DQogICAgPERpc3BJdGVtSWQ+SzYxMDExMDAwPC9EaXNwSXRlbUlkPg0KICAgIDxDb2xJZD5SMzAxMDAwMDAjPC9Db2xJZD4NCiAgICA8VGVtQXhpc1R5cD4xMDAwMDA8L1RlbUF4aXNUeXA+DQogICAgPE1lbnVObT7pgKPntZBDRuioiOeul+abuDwvTWVudU5tPg0KICAgIDxJdGVtTm0+5Za25qWt5YK15YuZ5Y+K44Gz44Gd44Gu5LuW44Gu5YK15YuZ44Gu5aKX5ribKOKWs+OBr+a4m+WwkSk8L0l0ZW1ObT4NCiAgICA8Q29sTm0+5b2T5pyf6YeR6aGNPC9Db2xObT4NCiAgICA8T3JpZ2luYWxWYWw+MjYsMjQ2LDMwOCwwMDA8L09yaWdpbmFsVmFsPg0KICAgIDxMYXN0TnVtVmFsPjI2LDI0NjwvTGFzdE51bVZhbD4NCiAgICA8UmF3TGlua1ZhbD4yNiwyNDY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3" Error="">PD94bWwgdmVyc2lvbj0iMS4wIiBlbmNvZGluZz0idXRmLTgiPz4NCjxMaW5rSW5mb0V4Y2VsIHhtbG5zOnhzaT0iaHR0cDovL3d3dy53My5vcmcvMjAwMS9YTUxTY2hlbWEtaW5zdGFuY2UiIHhtbG5zOnhzZD0iaHR0cDovL3d3dy53My5vcmcvMjAwMS9YTUxTY2hlbWEiPg0KICA8TGlua0luZm9Db3JlPg0KICAgIDxMaW5rSWQ+MzYzPC9MaW5rSWQ+DQogICAgPEluZmxvd1ZhbD4yMSw2ODQ8L0luZmxvd1ZhbD4NCiAgICA8RGlzcFZhbD4yMSw2ODQgPC9EaXNwVmFsPg0KICAgIDxMYXN0VXBkVGltZT4yMDI0LzA3LzI5IDg6NDE6MzE8L0xhc3RVcGRUaW1lPg0KICAgIDxXb3Jrc2hlZXROTT5DRuOAkElGUlPjgJE8L1dvcmtzaGVldE5NPg0KICAgIDxMaW5rQ2VsbEFkZHJlc3NBMT5PMTY8L0xpbmtDZWxsQWRkcmVzc0ExPg0KICAgIDxMaW5rQ2VsbEFkZHJlc3NSMUMxPlIx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xPC9JdGVtSWQ+DQogICAgPERpc3BJdGVtSWQ+SzYxMDExMTAwPC9EaXNwSXRlbUlkPg0KICAgIDxDb2xJZD5SMzAxMDAwMDAjPC9Db2xJZD4NCiAgICA8VGVtQXhpc1R5cD4xMDAwMDA8L1RlbUF4aXNUeXA+DQogICAgPE1lbnVObT7pgKPntZBDRuioiOeul+abuDwvTWVudU5tPg0KICAgIDxJdGVtTm0+44Gd44Gu5LuW44Gu6LOH55Sj5Y+K44Gz6LKg5YK144Gu5aKX5ribPC9JdGVtTm0+DQogICAgPENvbE5tPuW9k+acn+mHkemhjTwvQ29sTm0+DQogICAgPE9yaWdpbmFsVmFsPjIxLDY4NCw5MDUsMDAwPC9PcmlnaW5hbFZhbD4NCiAgICA8TGFzdE51bVZhbD4yMSw2ODQ8L0xhc3ROdW1WYWw+DQogICAgPFJhd0xpbmtWYWw+MjEsNjg0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4" Error="">PD94bWwgdmVyc2lvbj0iMS4wIiBlbmNvZGluZz0idXRmLTgiPz4NCjxMaW5rSW5mb0V4Y2VsIHhtbG5zOnhzaT0iaHR0cDovL3d3dy53My5vcmcvMjAwMS9YTUxTY2hlbWEtaW5zdGFuY2UiIHhtbG5zOnhzZD0iaHR0cDovL3d3dy53My5vcmcvMjAwMS9YTUxTY2hlbWEiPg0KICA8TGlua0luZm9Db3JlPg0KICAgIDxMaW5rSWQ+MzY0PC9MaW5rSWQ+DQogICAgPEluZmxvd1ZhbD4tNTE1PC9JbmZsb3dWYWw+DQogICAgPERpc3BWYWw+KDUxNSk8L0Rpc3BWYWw+DQogICAgPExhc3RVcGRUaW1lPjIwMjQvMDcvMjkgODo0MTozMTwvTGFzdFVwZFRpbWU+DQogICAgPFdvcmtzaGVldE5NPkNG44CQSUZSU+OAkTwvV29ya3NoZWV0Tk0+DQogICAgPExpbmtDZWxsQWRkcmVzc0ExPk8xNzwvTGlua0NlbGxBZGRyZXNzQTE+DQogICAgPExpbmtDZWxsQWRkcmVzc1IxQzE+UjE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I8L0l0ZW1JZD4NCiAgICA8RGlzcEl0ZW1JZD5LNjEwMTIwMDA8L0Rpc3BJdGVtSWQ+DQogICAgPENvbElkPlIzMDEwMDAwMCM8L0NvbElkPg0KICAgIDxUZW1BeGlzVHlwPjEwMDAwMDwvVGVtQXhpc1R5cD4NCiAgICA8TWVudU5tPumAo+e1kENG6KiI566X5pu4PC9NZW51Tm0+DQogICAgPEl0ZW1ObT7pgIDogbfntabku5jjgavkv4LjgovosqDlgrXjga7lopfmuJso4paz44Gv5rib5bCRKTwvSXRlbU5tPg0KICAgIDxDb2xObT7lvZPmnJ/ph5HpoY08L0NvbE5tPg0KICAgIDxPcmlnaW5hbFZhbD4tNTE1LDc1NiwwMDA8L09yaWdpbmFsVmFsPg0KICAgIDxMYXN0TnVtVmFsPi01MTU8L0xhc3ROdW1WYWw+DQogICAgPFJhd0xpbmtWYWw+LTUx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5" Error="">PD94bWwgdmVyc2lvbj0iMS4wIiBlbmNvZGluZz0idXRmLTgiPz4NCjxMaW5rSW5mb0V4Y2VsIHhtbG5zOnhzaT0iaHR0cDovL3d3dy53My5vcmcvMjAwMS9YTUxTY2hlbWEtaW5zdGFuY2UiIHhtbG5zOnhzZD0iaHR0cDovL3d3dy53My5vcmcvMjAwMS9YTUxTY2hlbWEiPg0KICA8TGlua0luZm9Db3JlPg0KICAgIDxMaW5rSWQ+MzY1PC9MaW5rSWQ+DQogICAgPEluZmxvd1ZhbD4tMjAsMzQzPC9JbmZsb3dWYWw+DQogICAgPERpc3BWYWw+KDIwLDM0Myk8L0Rpc3BWYWw+DQogICAgPExhc3RVcGRUaW1lPjIwMjQvMDcvMjkgODo0MTozMTwvTGFzdFVwZFRpbWU+DQogICAgPFdvcmtzaGVldE5NPkNG44CQSUZSU+OAkTwvV29ya3NoZWV0Tk0+DQogICAgPExpbmtDZWxsQWRkcmVzc0ExPk8xODwvTGlua0NlbGxBZGRyZXNzQTE+DQogICAgPExpbmtDZWxsQWRkcmVzc1IxQzE+UjE4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EwMUE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QTAwMCM8L0l0ZW1JZD4NCiAgICA8RGlzcEl0ZW1JZD5LNjEwMUEwMDAwPC9EaXNwSXRlbUlkPg0KICAgIDxDb2xJZD5SMzAxMDAwMDAjPC9Db2xJZD4NCiAgICA8VGVtQXhpc1R5cD4xMDAwMDA8L1RlbUF4aXNUeXA+DQogICAgPE1lbnVObT7pgKPntZBDRuioiOeul+abuDwvTWVudU5tPg0KICAgIDxJdGVtTm0+44Gd44Gu5LuWPC9JdGVtTm0+DQogICAgPENvbE5tPuW9k+acn+mHkemhjTwvQ29sTm0+DQogICAgPE9yaWdpbmFsVmFsPi0yMCwzNDMsMTExLDAwMDwvT3JpZ2luYWxWYWw+DQogICAgPExhc3ROdW1WYWw+LTIwLDM0MzwvTGFzdE51bVZhbD4NCiAgICA8UmF3TGlua1ZhbD4tMjAsMzQz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6" Error="">PD94bWwgdmVyc2lvbj0iMS4wIiBlbmNvZGluZz0idXRmLTgiPz4NCjxMaW5rSW5mb0V4Y2VsIHhtbG5zOnhzaT0iaHR0cDovL3d3dy53My5vcmcvMjAwMS9YTUxTY2hlbWEtaW5zdGFuY2UiIHhtbG5zOnhzZD0iaHR0cDovL3d3dy53My5vcmcvMjAwMS9YTUxTY2hlbWEiPg0KICA8TGlua0luZm9Db3JlPg0KICAgIDxMaW5rSWQ+MzY2PC9MaW5rSWQ+DQogICAgPEluZmxvd1ZhbD4xODcsMTA1PC9JbmZsb3dWYWw+DQogICAgPERpc3BWYWw+MTg3LDEwNSA8L0Rpc3BWYWw+DQogICAgPExhc3RVcGRUaW1lPjIwMjQvMDcvMjkgODo0MTozMTwvTGFzdFVwZFRpbWU+DQogICAgPFdvcmtzaGVldE5NPkNG44CQSUZSU+OAkTwvV29ya3NoZWV0Tk0+DQogICAgPExpbmtDZWxsQWRkcmVzc0ExPk8xOTwvTGlua0NlbGxBZGRyZXNzQTE+DQogICAgPExpbmtDZWxsQWRkcmVzc1IxQzE+UjE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EwMVo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WjAwMCM8L0l0ZW1JZD4NCiAgICA8RGlzcEl0ZW1JZD5LNjEwMVowMDAwPC9EaXNwSXRlbUlkPg0KICAgIDxDb2xJZD5SMzAxMDAwMDAjPC9Db2xJZD4NCiAgICA8VGVtQXhpc1R5cD4xMDAwMDA8L1RlbUF4aXNUeXA+DQogICAgPE1lbnVObT7pgKPntZBDRuioiOeul+abuDwvTWVudU5tPg0KICAgIDxJdGVtTm0+5bCP6KiIPC9JdGVtTm0+DQogICAgPENvbE5tPuW9k+acn+mHkemhjTwvQ29sTm0+DQogICAgPE9yaWdpbmFsVmFsPjE4NywxMDUsNzE5LDAwMDwvT3JpZ2luYWxWYWw+DQogICAgPExhc3ROdW1WYWw+MTg3LDEwNTwvTGFzdE51bVZhbD4NCiAgICA8UmF3TGlua1ZhbD4xODcsMTA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7" Error="">PD94bWwgdmVyc2lvbj0iMS4wIiBlbmNvZGluZz0idXRmLTgiPz4NCjxMaW5rSW5mb0V4Y2VsIHhtbG5zOnhzaT0iaHR0cDovL3d3dy53My5vcmcvMjAwMS9YTUxTY2hlbWEtaW5zdGFuY2UiIHhtbG5zOnhzZD0iaHR0cDovL3d3dy53My5vcmcvMjAwMS9YTUxTY2hlbWEiPg0KICA8TGlua0luZm9Db3JlPg0KICAgIDxMaW5rSWQ+MzY3PC9MaW5rSWQ+DQogICAgPEluZmxvd1ZhbD4xMywxNDI8L0luZmxvd1ZhbD4NCiAgICA8RGlzcFZhbD4xMywxNDIgPC9EaXNwVmFsPg0KICAgIDxMYXN0VXBkVGltZT4yMDI0LzA3LzI5IDg6NDE6MzE8L0xhc3RVcGRUaW1lPg0KICAgIDxXb3Jrc2hlZXROTT5DRuOAkElGUlPjgJE8L1dvcmtzaGVldE5NPg0KICAgIDxMaW5rQ2VsbEFkZHJlc3NBMT5PMjA8L0xpbmtDZWxsQWRkcmVzc0ExPg0KICAgIDxMaW5rQ2VsbEFkZHJlc3NSMUMxPlIy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zPC9JdGVtSWQ+DQogICAgPERpc3BJdGVtSWQ+SzYxMDIwMTAwPC9EaXNwSXRlbUlkPg0KICAgIDxDb2xJZD5SMzAxMDAwMDAjPC9Db2xJZD4NCiAgICA8VGVtQXhpc1R5cD4xMDAwMDA8L1RlbUF4aXNUeXA+DQogICAgPE1lbnVObT7pgKPntZBDRuioiOeul+abuDwvTWVudU5tPg0KICAgIDxJdGVtTm0+5Yip5oGv44Gu5Y+X5Y+W6aGNPC9JdGVtTm0+DQogICAgPENvbE5tPuW9k+acn+mHkemhjTwvQ29sTm0+DQogICAgPE9yaWdpbmFsVmFsPjEzLDE0MiwwODQsMDAwPC9PcmlnaW5hbFZhbD4NCiAgICA8TGFzdE51bVZhbD4xMywxNDI8L0xhc3ROdW1WYWw+DQogICAgPFJhd0xpbmtWYWw+MTMsMTQy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8" Error="">PD94bWwgdmVyc2lvbj0iMS4wIiBlbmNvZGluZz0idXRmLTgiPz4NCjxMaW5rSW5mb0V4Y2VsIHhtbG5zOnhzaT0iaHR0cDovL3d3dy53My5vcmcvMjAwMS9YTUxTY2hlbWEtaW5zdGFuY2UiIHhtbG5zOnhzZD0iaHR0cDovL3d3dy53My5vcmcvMjAwMS9YTUxTY2hlbWEiPg0KICA8TGlua0luZm9Db3JlPg0KICAgIDxMaW5rSWQ+MzY4PC9MaW5rSWQ+DQogICAgPEluZmxvd1ZhbD4zNyw5NjU8L0luZmxvd1ZhbD4NCiAgICA8RGlzcFZhbD4zNyw5NjUgPC9EaXNwVmFsPg0KICAgIDxMYXN0VXBkVGltZT4yMDI0LzA3LzI5IDg6NDE6MzE8L0xhc3RVcGRUaW1lPg0KICAgIDxXb3Jrc2hlZXROTT5DRuOAkElGUlPjgJE8L1dvcmtzaGVldE5NPg0KICAgIDxMaW5rQ2VsbEFkZHJlc3NBMT5PMjE8L0xpbmtDZWxsQWRkcmVzc0ExPg0KICAgIDxMaW5rQ2VsbEFkZHJlc3NSMUMxPlIy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0PC9JdGVtSWQ+DQogICAgPERpc3BJdGVtSWQ+SzYxMDIwMjAwPC9EaXNwSXRlbUlkPg0KICAgIDxDb2xJZD5SMzAxMDAwMDAjPC9Db2xJZD4NCiAgICA8VGVtQXhpc1R5cD4xMDAwMDA8L1RlbUF4aXNUeXA+DQogICAgPE1lbnVObT7pgKPntZBDRuioiOeul+abuDwvTWVudU5tPg0KICAgIDxJdGVtTm0+6YWN5b2T6YeR44Gu5Y+X5Y+W6aGNPC9JdGVtTm0+DQogICAgPENvbE5tPuW9k+acn+mHkemhjTwvQ29sTm0+DQogICAgPE9yaWdpbmFsVmFsPjM3LDk2NSwxNTIsMDAwPC9PcmlnaW5hbFZhbD4NCiAgICA8TGFzdE51bVZhbD4zNyw5NjU8L0xhc3ROdW1WYWw+DQogICAgPFJhd0xpbmtWYWw+MzcsOTY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9" Error="">PD94bWwgdmVyc2lvbj0iMS4wIiBlbmNvZGluZz0idXRmLTgiPz4NCjxMaW5rSW5mb0V4Y2VsIHhtbG5zOnhzaT0iaHR0cDovL3d3dy53My5vcmcvMjAwMS9YTUxTY2hlbWEtaW5zdGFuY2UiIHhtbG5zOnhzZD0iaHR0cDovL3d3dy53My5vcmcvMjAwMS9YTUxTY2hlbWEiPg0KICA8TGlua0luZm9Db3JlPg0KICAgIDxMaW5rSWQ+MzY5PC9MaW5rSWQ+DQogICAgPEluZmxvd1ZhbD4tMTgsNDk1PC9JbmZsb3dWYWw+DQogICAgPERpc3BWYWw+KDE4LDQ5NSk8L0Rpc3BWYWw+DQogICAgPExhc3RVcGRUaW1lPjIwMjQvMDcvMjkgODo0MTozMTwvTGFzdFVwZFRpbWU+DQogICAgPFdvcmtzaGVldE5NPkNG44CQSUZSU+OAkTwvV29ya3NoZWV0Tk0+DQogICAgPExpbmtDZWxsQWRkcmVzc0ExPk8yMjwvTGlua0NlbGxBZGRyZXNzQTE+DQogICAgPExpbmtDZWxsQWRkcmVzc1IxQzE+UjI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U8L0l0ZW1JZD4NCiAgICA8RGlzcEl0ZW1JZD5LNjEwMjAzMDA8L0Rpc3BJdGVtSWQ+DQogICAgPENvbElkPlIzMDEwMDAwMCM8L0NvbElkPg0KICAgIDxUZW1BeGlzVHlwPjEwMDAwMDwvVGVtQXhpc1R5cD4NCiAgICA8TWVudU5tPumAo+e1kENG6KiI566X5pu4PC9NZW51Tm0+DQogICAgPEl0ZW1ObT7liKnmga/jga7mlK/miZXpoY08L0l0ZW1ObT4NCiAgICA8Q29sTm0+5b2T5pyf6YeR6aGNPC9Db2xObT4NCiAgICA8T3JpZ2luYWxWYWw+LTE4LDQ5NSwxMzIsMDAwPC9PcmlnaW5hbFZhbD4NCiAgICA8TGFzdE51bVZhbD4tMTgsNDk1PC9MYXN0TnVtVmFsPg0KICAgIDxSYXdMaW5rVmFsPi0xOCw0OT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0" Error="">PD94bWwgdmVyc2lvbj0iMS4wIiBlbmNvZGluZz0idXRmLTgiPz4NCjxMaW5rSW5mb0V4Y2VsIHhtbG5zOnhzaT0iaHR0cDovL3d3dy53My5vcmcvMjAwMS9YTUxTY2hlbWEtaW5zdGFuY2UiIHhtbG5zOnhzZD0iaHR0cDovL3d3dy53My5vcmcvMjAwMS9YTUxTY2hlbWEiPg0KICA8TGlua0luZm9Db3JlPg0KICAgIDxMaW5rSWQ+MzcwPC9MaW5rSWQ+DQogICAgPEluZmxvd1ZhbD4tNDgsMDc4PC9JbmZsb3dWYWw+DQogICAgPERpc3BWYWw+KDQ4LDA3OCk8L0Rpc3BWYWw+DQogICAgPExhc3RVcGRUaW1lPjIwMjQvMDcvMjkgODo0MTozMTwvTGFzdFVwZFRpbWU+DQogICAgPFdvcmtzaGVldE5NPkNG44CQSUZSU+OAkTwvV29ya3NoZWV0Tk0+DQogICAgPExpbmtDZWxsQWRkcmVzc0ExPk8yMzwvTGlua0NlbGxBZGRyZXNzQTE+DQogICAgPExpbmtDZWxsQWRkcmVzc1IxQzE+UjI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Y8L0l0ZW1JZD4NCiAgICA8RGlzcEl0ZW1JZD5LNjEwMjA0MDA8L0Rpc3BJdGVtSWQ+DQogICAgPENvbElkPlIzMDEwMDAwMCM8L0NvbElkPg0KICAgIDxUZW1BeGlzVHlwPjEwMDAwMDwvVGVtQXhpc1R5cD4NCiAgICA8TWVudU5tPumAo+e1kENG6KiI566X5pu4PC9NZW51Tm0+DQogICAgPEl0ZW1ObT7ms5XkurrmiYDlvpfnqI7jga7mlK/miZXpoY08L0l0ZW1ObT4NCiAgICA8Q29sTm0+5b2T5pyf6YeR6aGNPC9Db2xObT4NCiAgICA8T3JpZ2luYWxWYWw+LTQ4LDA3OCw2MjksMDAwPC9PcmlnaW5hbFZhbD4NCiAgICA8TGFzdE51bVZhbD4tNDgsMDc4PC9MYXN0TnVtVmFsPg0KICAgIDxSYXdMaW5rVmFsPi00OCwwNzg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1" Error="">PD94bWwgdmVyc2lvbj0iMS4wIiBlbmNvZGluZz0idXRmLTgiPz4NCjxMaW5rSW5mb0V4Y2VsIHhtbG5zOnhzaT0iaHR0cDovL3d3dy53My5vcmcvMjAwMS9YTUxTY2hlbWEtaW5zdGFuY2UiIHhtbG5zOnhzZD0iaHR0cDovL3d3dy53My5vcmcvMjAwMS9YTUxTY2hlbWEiPg0KICA8TGlua0luZm9Db3JlPg0KICAgIDxMaW5rSWQ+MzcxPC9MaW5rSWQ+DQogICAgPEluZmxvd1ZhbD4xNzEsNjM5PC9JbmZsb3dWYWw+DQogICAgPERpc3BWYWw+MTcxLDYzOSA8L0Rpc3BWYWw+DQogICAgPExhc3RVcGRUaW1lPjIwMjQvMDcvMjkgODo0MTozMTwvTGFzdFVwZFRpbWU+DQogICAgPFdvcmtzaGVldE5NPkNG44CQSUZSU+OAkTwvV29ya3NoZWV0Tk0+DQogICAgPExpbmtDZWxsQWRkcmVzc0ExPk8yNDwvTGlua0NlbGxBZGRyZXNzQTE+DQogICAgPExpbmtDZWxsQWRkcmVzc1IxQzE+UjI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EwW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BaMDAwMCM8L0l0ZW1JZD4NCiAgICA8RGlzcEl0ZW1JZD5LNjEwWjAwMDAwPC9EaXNwSXRlbUlkPg0KICAgIDxDb2xJZD5SMzAxMDAwMDAjPC9Db2xJZD4NCiAgICA8VGVtQXhpc1R5cD4xMDAwMDA8L1RlbUF4aXNUeXA+DQogICAgPE1lbnVObT7pgKPntZBDRuioiOeul+abuDwvTWVudU5tPg0KICAgIDxJdGVtTm0+5Za25qWt5rS75YuV44Gr44KI44KL44Kt44Oj44OD44K344Ol44O744OV44Ot44O8PC9JdGVtTm0+DQogICAgPENvbE5tPuW9k+acn+mHkemhjTwvQ29sTm0+DQogICAgPE9yaWdpbmFsVmFsPjE3MSw2MzksMTk0LDAwMDwvT3JpZ2luYWxWYWw+DQogICAgPExhc3ROdW1WYWw+MTcxLDYzOTwvTGFzdE51bVZhbD4NCiAgICA8UmF3TGlua1ZhbD4xNzEsNjM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8" Error="">PD94bWwgdmVyc2lvbj0iMS4wIiBlbmNvZGluZz0idXRmLTgiPz4NCjxMaW5rSW5mb0V4Y2VsIHhtbG5zOnhzaT0iaHR0cDovL3d3dy53My5vcmcvMjAwMS9YTUxTY2hlbWEtaW5zdGFuY2UiIHhtbG5zOnhzZD0iaHR0cDovL3d3dy53My5vcmcvMjAwMS9YTUxTY2hlbWEiPg0KICA8TGlua0luZm9Db3JlPg0KICAgIDxMaW5rSWQ+Mzc4PC9MaW5rSWQ+DQogICAgPEluZmxvd1ZhbD4tMSw5OTE8L0luZmxvd1ZhbD4NCiAgICA8RGlzcFZhbD4oMSw5OTEpPC9EaXNwVmFsPg0KICAgIDxMYXN0VXBkVGltZT4yMDI0LzA3LzI5IDg6NDE6MzE8L0xhc3RVcGRUaW1lPg0KICAgIDxXb3Jrc2hlZXROTT5DRuOAkElGUlPjgJE8L1dvcmtzaGVldE5NPg0KICAgIDxMaW5rQ2VsbEFkZHJlc3NBMT5PMzI8L0xpbmtDZWxsQWRkcmVzc0ExPg0KICAgIDxMaW5rQ2VsbEFkZHJlc3NSMUMxPlIz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zPC9JdGVtSWQ+DQogICAgPERpc3BJdGVtSWQ+SzYyMDA3MDAwPC9EaXNwSXRlbUlkPg0KICAgIDxDb2xJZD5SMzAxMDAwMDAjPC9Db2xJZD4NCiAgICA8VGVtQXhpc1R5cD4xMDAwMDA8L1RlbUF4aXNUeXA+DQogICAgPE1lbnVObT7pgKPntZBDRuioiOeul+abuDwvTWVudU5tPg0KICAgIDxJdGVtTm0+5a2Q5Lya56S+44Gu5Y+W5b6X44Gr44KI44KL5Y+O5pSvKOKWs+OBr+aUr+WHuik8L0l0ZW1ObT4NCiAgICA8Q29sTm0+5b2T5pyf6YeR6aGNPC9Db2xObT4NCiAgICA8T3JpZ2luYWxWYWw+LTEsOTkxLDU5MiwwMDA8L09yaWdpbmFsVmFsPg0KICAgIDxMYXN0TnVtVmFsPi0xLDk5MTwvTGFzdE51bVZhbD4NCiAgICA8UmF3TGlua1ZhbD4tMSw5OT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7" Error="">PD94bWwgdmVyc2lvbj0iMS4wIiBlbmNvZGluZz0idXRmLTgiPz4NCjxMaW5rSW5mb0V4Y2VsIHhtbG5zOnhzaT0iaHR0cDovL3d3dy53My5vcmcvMjAwMS9YTUxTY2hlbWEtaW5zdGFuY2UiIHhtbG5zOnhzZD0iaHR0cDovL3d3dy53My5vcmcvMjAwMS9YTUxTY2hlbWEiPg0KICA8TGlua0luZm9Db3JlPg0KICAgIDxMaW5rSWQ+Mzc3PC9MaW5rSWQ+DQogICAgPEluZmxvd1ZhbD4xLDYzNTwvSW5mbG93VmFsPg0KICAgIDxEaXNwVmFsPjEsNjM1IDwvRGlzcFZhbD4NCiAgICA8TGFzdFVwZFRpbWU+MjAyNC8wNy8yOSA4OjQxOjMxPC9MYXN0VXBkVGltZT4NCiAgICA8V29ya3NoZWV0Tk0+Q0bjgJBJRlJT44CRPC9Xb3Jrc2hlZXROTT4NCiAgICA8TGlua0NlbGxBZGRyZXNzQTE+TzMxPC9MaW5rQ2VsbEFkZHJlc3NBMT4NCiAgICA8TGlua0NlbGxBZGRyZXNzUjFDMT5SMz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jwvSXRlbUlkPg0KICAgIDxEaXNwSXRlbUlkPks2MjAwNjAwMDwvRGlzcEl0ZW1JZD4NCiAgICA8Q29sSWQ+UjMwMTAwMDAwIzwvQ29sSWQ+DQogICAgPFRlbUF4aXNUeXA+MTAwMDAwPC9UZW1BeGlzVHlwPg0KICAgIDxNZW51Tm0+6YCj57WQQ0boqIjnrpfmm7g8L01lbnVObT4NCiAgICA8SXRlbU5tPumVt+acn+iyuOS7mOmHkeOBruWbnuWPjuOBq+OCiOOCi+WPjuWFpTwvSXRlbU5tPg0KICAgIDxDb2xObT7lvZPmnJ/ph5HpoY08L0NvbE5tPg0KICAgIDxPcmlnaW5hbFZhbD4xLDYzNSwxMjksMDAwPC9PcmlnaW5hbFZhbD4NCiAgICA8TGFzdE51bVZhbD4xLDYzNTwvTGFzdE51bVZhbD4NCiAgICA8UmF3TGlua1ZhbD4xLDYz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6" Error="">PD94bWwgdmVyc2lvbj0iMS4wIiBlbmNvZGluZz0idXRmLTgiPz4NCjxMaW5rSW5mb0V4Y2VsIHhtbG5zOnhzaT0iaHR0cDovL3d3dy53My5vcmcvMjAwMS9YTUxTY2hlbWEtaW5zdGFuY2UiIHhtbG5zOnhzZD0iaHR0cDovL3d3dy53My5vcmcvMjAwMS9YTUxTY2hlbWEiPg0KICA8TGlua0luZm9Db3JlPg0KICAgIDxMaW5rSWQ+Mzc2PC9MaW5rSWQ+DQogICAgPEluZmxvd1ZhbD4tNjg4PC9JbmZsb3dWYWw+DQogICAgPERpc3BWYWw+KDY4OCk8L0Rpc3BWYWw+DQogICAgPExhc3RVcGRUaW1lPjIwMjQvMDcvMjkgODo0MTozMTwvTGFzdFVwZFRpbWU+DQogICAgPFdvcmtzaGVldE5NPkNG44CQSUZSU+OAkTwvV29ya3NoZWV0Tk0+DQogICAgPExpbmtDZWxsQWRkcmVzc0ExPk8zMDwvTGlua0NlbGxBZGRyZXNzQTE+DQogICAgPExpbmtDZWxsQWRkcmVzc1IxQzE+UjM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E8L0l0ZW1JZD4NCiAgICA8RGlzcEl0ZW1JZD5LNjIwMDUwMDA8L0Rpc3BJdGVtSWQ+DQogICAgPENvbElkPlIzMDEwMDAwMCM8L0NvbElkPg0KICAgIDxUZW1BeGlzVHlwPjEwMDAwMDwvVGVtQXhpc1R5cD4NCiAgICA8TWVudU5tPumAo+e1kENG6KiI566X5pu4PC9NZW51Tm0+DQogICAgPEl0ZW1ObT7plbfmnJ/osrjku5jjgZHjgavjgojjgovmlK/lh7o8L0l0ZW1ObT4NCiAgICA8Q29sTm0+5b2T5pyf6YeR6aGNPC9Db2xObT4NCiAgICA8T3JpZ2luYWxWYWw+LTY4OCwxMjUsMDAwPC9PcmlnaW5hbFZhbD4NCiAgICA8TGFzdE51bVZhbD4tNjg4PC9MYXN0TnVtVmFsPg0KICAgIDxSYXdMaW5rVmFsPi02ODg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5" Error="">PD94bWwgdmVyc2lvbj0iMS4wIiBlbmNvZGluZz0idXRmLTgiPz4NCjxMaW5rSW5mb0V4Y2VsIHhtbG5zOnhzaT0iaHR0cDovL3d3dy53My5vcmcvMjAwMS9YTUxTY2hlbWEtaW5zdGFuY2UiIHhtbG5zOnhzZD0iaHR0cDovL3d3dy53My5vcmcvMjAwMS9YTUxTY2hlbWEiPg0KICA8TGlua0luZm9Db3JlPg0KICAgIDxMaW5rSWQ+Mzc1PC9MaW5rSWQ+DQogICAgPEluZmxvd1ZhbD4xNDY8L0luZmxvd1ZhbD4NCiAgICA8RGlzcFZhbD4xNDYgPC9EaXNwVmFsPg0KICAgIDxMYXN0VXBkVGltZT4yMDI0LzA3LzI5IDg6NDE6MzE8L0xhc3RVcGRUaW1lPg0KICAgIDxXb3Jrc2hlZXROTT5DRuOAkElGUlPjgJE8L1dvcmtzaGVldE5NPg0KICAgIDxMaW5rQ2VsbEFkZHJlc3NBMT5PMjk8L0xpbmtDZWxsQWRkcmVzc0ExPg0KICAgIDxMaW5rQ2VsbEFkZHJlc3NSMUMxPlIy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wPC9JdGVtSWQ+DQogICAgPERpc3BJdGVtSWQ+SzYyMDA0MDAwPC9EaXNwSXRlbUlkPg0KICAgIDxDb2xJZD5SMzAxMDAwMDAjPC9Db2xJZD4NCiAgICA8VGVtQXhpc1R5cD4xMDAwMDA8L1RlbUF4aXNUeXA+DQogICAgPE1lbnVObT7pgKPntZBDRuioiOeul+abuDwvTWVudU5tPg0KICAgIDxJdGVtTm0+55+t5pyf6LK45LuY6YeR44Gu5aKX5ribKOKWs+OBr+Wil+WKoCk8L0l0ZW1ObT4NCiAgICA8Q29sTm0+5b2T5pyf6YeR6aGNPC9Db2xObT4NCiAgICA8T3JpZ2luYWxWYWw+MTQ2LDI4OSwwMDA8L09yaWdpbmFsVmFsPg0KICAgIDxMYXN0TnVtVmFsPjE0NjwvTGFzdE51bVZhbD4NCiAgICA8UmF3TGlua1ZhbD4xNDY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4" Error="">PD94bWwgdmVyc2lvbj0iMS4wIiBlbmNvZGluZz0idXRmLTgiPz4NCjxMaW5rSW5mb0V4Y2VsIHhtbG5zOnhzaT0iaHR0cDovL3d3dy53My5vcmcvMjAwMS9YTUxTY2hlbWEtaW5zdGFuY2UiIHhtbG5zOnhzZD0iaHR0cDovL3d3dy53My5vcmcvMjAwMS9YTUxTY2hlbWEiPg0KICA8TGlua0luZm9Db3JlPg0KICAgIDxMaW5rSWQ+Mzc0PC9MaW5rSWQ+DQogICAgPEluZmxvd1ZhbD4tMTIsNTc5PC9JbmZsb3dWYWw+DQogICAgPERpc3BWYWw+KDEyLDU3OSk8L0Rpc3BWYWw+DQogICAgPExhc3RVcGRUaW1lPjIwMjQvMDcvMjkgODo0MTozMTwvTGFzdFVwZFRpbWU+DQogICAgPFdvcmtzaGVldE5NPkNG44CQSUZSU+OAkTwvV29ya3NoZWV0Tk0+DQogICAgPExpbmtDZWxsQWRkcmVzc0ExPk8yODwvTGlua0NlbGxBZGRyZXNzQTE+DQogICAgPExpbmtDZWxsQWRkcmVzc1IxQzE+UjI4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k8L0l0ZW1JZD4NCiAgICA8RGlzcEl0ZW1JZD5LNjIwMDMwMDA8L0Rpc3BJdGVtSWQ+DQogICAgPENvbElkPlIzMDEwMDAwMCM8L0NvbElkPg0KICAgIDxUZW1BeGlzVHlwPjEwMDAwMDwvVGVtQXhpc1R5cD4NCiAgICA8TWVudU5tPumAo+e1kENG6KiI566X5pu4PC9NZW51Tm0+DQogICAgPEl0ZW1ObT7nhKHlvaLos4fnlKPjga7lj5blvpfjgavjgojjgovmlK/lh7o8L0l0ZW1ObT4NCiAgICA8Q29sTm0+5b2T5pyf6YeR6aGNPC9Db2xObT4NCiAgICA8T3JpZ2luYWxWYWw+LTEyLDU3OSwwMTMsMDAwPC9PcmlnaW5hbFZhbD4NCiAgICA8TGFzdE51bVZhbD4tMTIsNTc5PC9MYXN0TnVtVmFsPg0KICAgIDxSYXdMaW5rVmFsPi0xMiw1Nz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3" Error="">PD94bWwgdmVyc2lvbj0iMS4wIiBlbmNvZGluZz0idXRmLTgiPz4NCjxMaW5rSW5mb0V4Y2VsIHhtbG5zOnhzaT0iaHR0cDovL3d3dy53My5vcmcvMjAwMS9YTUxTY2hlbWEtaW5zdGFuY2UiIHhtbG5zOnhzZD0iaHR0cDovL3d3dy53My5vcmcvMjAwMS9YTUxTY2hlbWEiPg0KICA8TGlua0luZm9Db3JlPg0KICAgIDxMaW5rSWQ+MzczPC9MaW5rSWQ+DQogICAgPEluZmxvd1ZhbD42LDc4NTwvSW5mbG93VmFsPg0KICAgIDxEaXNwVmFsPjYsNzg1IDwvRGlzcFZhbD4NCiAgICA8TGFzdFVwZFRpbWU+MjAyNC8wNy8yOSA4OjQxOjMxPC9MYXN0VXBkVGltZT4NCiAgICA8V29ya3NoZWV0Tk0+Q0bjgJBJRlJT44CRPC9Xb3Jrc2hlZXROTT4NCiAgICA8TGlua0NlbGxBZGRyZXNzQTE+TzI3PC9MaW5rQ2VsbEFkZHJlc3NBMT4NCiAgICA8TGlua0NlbGxBZGRyZXNzUjFDMT5SMj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ODwvSXRlbUlkPg0KICAgIDxEaXNwSXRlbUlkPks2MjAwMjAwMDwvRGlzcEl0ZW1JZD4NCiAgICA8Q29sSWQ+UjMwMTAwMDAwIzwvQ29sSWQ+DQogICAgPFRlbUF4aXNUeXA+MTAwMDAwPC9UZW1BeGlzVHlwPg0KICAgIDxNZW51Tm0+6YCj57WQQ0boqIjnrpfmm7g8L01lbnVObT4NCiAgICA8SXRlbU5tPuacieW9ouWbuuWumuizh+eUo+OBruWjsuWNtOOBq+OCiOOCi+WPjuWFpTwvSXRlbU5tPg0KICAgIDxDb2xObT7lvZPmnJ/ph5HpoY08L0NvbE5tPg0KICAgIDxPcmlnaW5hbFZhbD42LDc4NSwxMzAsMDAwPC9PcmlnaW5hbFZhbD4NCiAgICA8TGFzdE51bVZhbD42LDc4NTwvTGFzdE51bVZhbD4NCiAgICA8UmF3TGlua1ZhbD42LDc4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2" Error="">PD94bWwgdmVyc2lvbj0iMS4wIiBlbmNvZGluZz0idXRmLTgiPz4NCjxMaW5rSW5mb0V4Y2VsIHhtbG5zOnhzaT0iaHR0cDovL3d3dy53My5vcmcvMjAwMS9YTUxTY2hlbWEtaW5zdGFuY2UiIHhtbG5zOnhzZD0iaHR0cDovL3d3dy53My5vcmcvMjAwMS9YTUxTY2hlbWEiPg0KICA8TGlua0luZm9Db3JlPg0KICAgIDxMaW5rSWQ+MzcyPC9MaW5rSWQ+DQogICAgPEluZmxvd1ZhbD4tMjUsNjg0PC9JbmZsb3dWYWw+DQogICAgPERpc3BWYWw+KDI1LDY4NCk8L0Rpc3BWYWw+DQogICAgPExhc3RVcGRUaW1lPjIwMjQvMDcvMjkgODo0MTozMTwvTGFzdFVwZFRpbWU+DQogICAgPFdvcmtzaGVldE5NPkNG44CQSUZSU+OAkTwvV29ya3NoZWV0Tk0+DQogICAgPExpbmtDZWxsQWRkcmVzc0ExPk8yNjwvTGlua0NlbGxBZGRyZXNzQTE+DQogICAgPExpbmtDZWxsQWRkcmVzc1IxQzE+UjI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c8L0l0ZW1JZD4NCiAgICA8RGlzcEl0ZW1JZD5LNjIwMDEwMDA8L0Rpc3BJdGVtSWQ+DQogICAgPENvbElkPlIzMDEwMDAwMCM8L0NvbElkPg0KICAgIDxUZW1BeGlzVHlwPjEwMDAwMDwvVGVtQXhpc1R5cD4NCiAgICA8TWVudU5tPumAo+e1kENG6KiI566X5pu4PC9NZW51Tm0+DQogICAgPEl0ZW1ObT7mnInlvaLlm7rlrpros4fnlKPjga7lj5blvpfjgavjgojjgovmlK/lh7o8L0l0ZW1ObT4NCiAgICA8Q29sTm0+5b2T5pyf6YeR6aGNPC9Db2xObT4NCiAgICA8T3JpZ2luYWxWYWw+LTI1LDY4NCw1MjgsMDAwPC9PcmlnaW5hbFZhbD4NCiAgICA8TGFzdE51bVZhbD4tMjUsNjg0PC9MYXN0TnVtVmFsPg0KICAgIDxSYXdMaW5rVmFsPi0yNSw2ODQ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9" Error="">PD94bWwgdmVyc2lvbj0iMS4wIiBlbmNvZGluZz0idXRmLTgiPz4NCjxMaW5rSW5mb0V4Y2VsIHhtbG5zOnhzaT0iaHR0cDovL3d3dy53My5vcmcvMjAwMS9YTUxTY2hlbWEtaW5zdGFuY2UiIHhtbG5zOnhzZD0iaHR0cDovL3d3dy53My5vcmcvMjAwMS9YTUxTY2hlbWEiPg0KICA8TGlua0luZm9Db3JlPg0KICAgIDxMaW5rSWQ+Mzc5PC9MaW5rSWQ+DQogICAgPEluZmxvd1ZhbD4xMiwyMDc8L0luZmxvd1ZhbD4NCiAgICA8RGlzcFZhbD4xMiwyMDcgPC9EaXNwVmFsPg0KICAgIDxMYXN0VXBkVGltZT4yMDI0LzA3LzI5IDg6NDE6MzE8L0xhc3RVcGRUaW1lPg0KICAgIDxXb3Jrc2hlZXROTT5DRuOAkElGUlPjgJE8L1dvcmtzaGVldE5NPg0KICAgIDxMaW5rQ2VsbEFkZHJlc3NBMT5PMzM8L0xpbmtDZWxsQWRkcmVzc0ExPg0KICAgIDxMaW5rQ2VsbEFkZHJlc3NSMUMxPlIz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0PC9JdGVtSWQ+DQogICAgPERpc3BJdGVtSWQ+SzYyMDA4MDAwPC9EaXNwSXRlbUlkPg0KICAgIDxDb2xJZD5SMzAxMDAwMDAjPC9Db2xJZD4NCiAgICA8VGVtQXhpc1R5cD4xMDAwMDA8L1RlbUF4aXNUeXA+DQogICAgPE1lbnVObT7pgKPntZBDRuioiOeul+abuDwvTWVudU5tPg0KICAgIDxJdGVtTm0+5a2Q5Lya56S+44Gu5aOy5Y2044Gr44KI44KL5Y+O5pSvKOKWs+OBr+aUr+WHuik8L0l0ZW1ObT4NCiAgICA8Q29sTm0+5b2T5pyf6YeR6aGNPC9Db2xObT4NCiAgICA8T3JpZ2luYWxWYWw+MTIsMjA3LDgwOSwwMDA8L09yaWdpbmFsVmFsPg0KICAgIDxMYXN0TnVtVmFsPjEyLDIwNzwvTGFzdE51bVZhbD4NCiAgICA8UmF3TGlua1ZhbD4xMiwyMDc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0" Error="">PD94bWwgdmVyc2lvbj0iMS4wIiBlbmNvZGluZz0idXRmLTgiPz4NCjxMaW5rSW5mb0V4Y2VsIHhtbG5zOnhzaT0iaHR0cDovL3d3dy53My5vcmcvMjAwMS9YTUxTY2hlbWEtaW5zdGFuY2UiIHhtbG5zOnhzZD0iaHR0cDovL3d3dy53My5vcmcvMjAwMS9YTUxTY2hlbWEiPg0KICA8TGlua0luZm9Db3JlPg0KICAgIDxMaW5rSWQ+MzgwPC9MaW5rSWQ+DQogICAgPEluZmxvd1ZhbD4tNDcsMTM5PC9JbmZsb3dWYWw+DQogICAgPERpc3BWYWw+KDQ3LDEzOSk8L0Rpc3BWYWw+DQogICAgPExhc3RVcGRUaW1lPjIwMjQvMDcvMjkgODo0MTozMTwvTGFzdFVwZFRpbWU+DQogICAgPFdvcmtzaGVldE5NPkNG44CQSUZSU+OAkTwvV29ya3NoZWV0Tk0+DQogICAgPExpbmtDZWxsQWRkcmVzc0ExPk8zNDwvTGlua0NlbGxBZGRyZXNzQTE+DQogICAgPExpbmtDZWxsQWRkcmVzc1IxQzE+UjM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U8L0l0ZW1JZD4NCiAgICA8RGlzcEl0ZW1JZD5LNjIwMDkwMDA8L0Rpc3BJdGVtSWQ+DQogICAgPENvbElkPlIzMDEwMDAwMCM8L0NvbElkPg0KICAgIDxUZW1BeGlzVHlwPjEwMDAwMDwvVGVtQXhpc1R5cD4NCiAgICA8TWVudU5tPumAo+e1kENG6KiI566X5pu4PC9NZW51Tm0+DQogICAgPEl0ZW1ObT7mipXos4fjga7lj5blvpfjgavjgojjgovmlK/lh7o8L0l0ZW1ObT4NCiAgICA8Q29sTm0+5b2T5pyf6YeR6aGNPC9Db2xObT4NCiAgICA8T3JpZ2luYWxWYWw+LTQ3LDEzOSwyOTQsMDAwPC9PcmlnaW5hbFZhbD4NCiAgICA8TGFzdE51bVZhbD4tNDcsMTM5PC9MYXN0TnVtVmFsPg0KICAgIDxSYXdMaW5rVmFsPi00NywxMz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1" Error="">PD94bWwgdmVyc2lvbj0iMS4wIiBlbmNvZGluZz0idXRmLTgiPz4NCjxMaW5rSW5mb0V4Y2VsIHhtbG5zOnhzaT0iaHR0cDovL3d3dy53My5vcmcvMjAwMS9YTUxTY2hlbWEtaW5zdGFuY2UiIHhtbG5zOnhzZD0iaHR0cDovL3d3dy53My5vcmcvMjAwMS9YTUxTY2hlbWEiPg0KICA8TGlua0luZm9Db3JlPg0KICAgIDxMaW5rSWQ+MzgxPC9MaW5rSWQ+DQogICAgPEluZmxvd1ZhbD43Niw4NDk8L0luZmxvd1ZhbD4NCiAgICA8RGlzcFZhbD43Niw4NDkgPC9EaXNwVmFsPg0KICAgIDxMYXN0VXBkVGltZT4yMDI0LzA3LzI5IDg6NDE6MzE8L0xhc3RVcGRUaW1lPg0KICAgIDxXb3Jrc2hlZXROTT5DRuOAkElGUlPjgJE8L1dvcmtzaGVldE5NPg0KICAgIDxMaW5rQ2VsbEFkZHJlc3NBMT5PMzU8L0xpbmtDZWxsQWRkcmVzc0ExPg0KICAgIDxMaW5rQ2VsbEFkZHJlc3NSMUMxPlIz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2PC9JdGVtSWQ+DQogICAgPERpc3BJdGVtSWQ+SzYyMDEwMDAwPC9EaXNwSXRlbUlkPg0KICAgIDxDb2xJZD5SMzAxMDAwMDAjPC9Db2xJZD4NCiAgICA8VGVtQXhpc1R5cD4xMDAwMDA8L1RlbUF4aXNUeXA+DQogICAgPE1lbnVObT7pgKPntZBDRuioiOeul+abuDwvTWVudU5tPg0KICAgIDxJdGVtTm0+5oqV6LOH44Gu5aOy5Y2044Gr44KI44KL5Y+O5YWlPC9JdGVtTm0+DQogICAgPENvbE5tPuW9k+acn+mHkemhjTwvQ29sTm0+DQogICAgPE9yaWdpbmFsVmFsPjc2LDg0OSwwMTQsMDAwPC9PcmlnaW5hbFZhbD4NCiAgICA8TGFzdE51bVZhbD43Niw4NDk8L0xhc3ROdW1WYWw+DQogICAgPFJhd0xpbmtWYWw+NzYsODQ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3" Error="">PD94bWwgdmVyc2lvbj0iMS4wIiBlbmNvZGluZz0idXRmLTgiPz4NCjxMaW5rSW5mb0V4Y2VsIHhtbG5zOnhzaT0iaHR0cDovL3d3dy53My5vcmcvMjAwMS9YTUxTY2hlbWEtaW5zdGFuY2UiIHhtbG5zOnhzZD0iaHR0cDovL3d3dy53My5vcmcvMjAwMS9YTUxTY2hlbWEiPg0KICA8TGlua0luZm9Db3JlPg0KICAgIDxMaW5rSWQ+MzgzPC9MaW5rSWQ+DQogICAgPEluZmxvd1ZhbD4xOSw2MTY8L0luZmxvd1ZhbD4NCiAgICA8RGlzcFZhbD4xOSw2MTYgPC9EaXNwVmFsPg0KICAgIDxMYXN0VXBkVGltZT4yMDI0LzA3LzI5IDg6NDE6MzE8L0xhc3RVcGRUaW1lPg0KICAgIDxXb3Jrc2hlZXROTT5DRuOAkElGUlPjgJE8L1dvcmtzaGVldE5NPg0KICAgIDxMaW5rQ2VsbEFkZHJlc3NBMT5PMzY8L0xpbmtDZWxsQWRkcmVzc0ExPg0KICAgIDxMaW5rQ2VsbEFkZHJlc3NSMUMxPlIz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yME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IwQTAwMDAjPC9JdGVtSWQ+DQogICAgPERpc3BJdGVtSWQ+SzYyMEEwMDAwMDwvRGlzcEl0ZW1JZD4NCiAgICA8Q29sSWQ+UjMwMTAwMDAwIzwvQ29sSWQ+DQogICAgPFRlbUF4aXNUeXA+MTAwMDAwPC9UZW1BeGlzVHlwPg0KICAgIDxNZW51Tm0+6YCj57WQQ0boqIjnrpfmm7g8L01lbnVObT4NCiAgICA8SXRlbU5tPuOBneOBruS7ljwvSXRlbU5tPg0KICAgIDxDb2xObT7lvZPmnJ/ph5HpoY08L0NvbE5tPg0KICAgIDxPcmlnaW5hbFZhbD4xOSw2MTYsMzQxLDAwMDwvT3JpZ2luYWxWYWw+DQogICAgPExhc3ROdW1WYWw+MTksNjE2PC9MYXN0TnVtVmFsPg0KICAgIDxSYXdMaW5rVmFsPjE5LDYx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4" Error="">PD94bWwgdmVyc2lvbj0iMS4wIiBlbmNvZGluZz0idXRmLTgiPz4NCjxMaW5rSW5mb0V4Y2VsIHhtbG5zOnhzaT0iaHR0cDovL3d3dy53My5vcmcvMjAwMS9YTUxTY2hlbWEtaW5zdGFuY2UiIHhtbG5zOnhzZD0iaHR0cDovL3d3dy53My5vcmcvMjAwMS9YTUxTY2hlbWEiPg0KICA8TGlua0luZm9Db3JlPg0KICAgIDxMaW5rSWQ+Mzg0PC9MaW5rSWQ+DQogICAgPEluZmxvd1ZhbD4yOSwxNTc8L0luZmxvd1ZhbD4NCiAgICA8RGlzcFZhbD4yOSwxNTcgPC9EaXNwVmFsPg0KICAgIDxMYXN0VXBkVGltZT4yMDI0LzA3LzI5IDg6NDE6MzE8L0xhc3RVcGRUaW1lPg0KICAgIDxXb3Jrc2hlZXROTT5DRuOAkElGUlPjgJE8L1dvcmtzaGVldE5NPg0KICAgIDxMaW5rQ2VsbEFkZHJlc3NBMT5PMzc8L0xpbmtDZWxsQWRkcmVzc0ExPg0KICAgIDxMaW5rQ2VsbEFkZHJlc3NSMUMxPlIz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y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IwWjAwMDAjPC9JdGVtSWQ+DQogICAgPERpc3BJdGVtSWQ+SzYyMFowMDAwMDwvRGlzcEl0ZW1JZD4NCiAgICA8Q29sSWQ+UjMwMTAwMDAwIzwvQ29sSWQ+DQogICAgPFRlbUF4aXNUeXA+MTAwMDAwPC9UZW1BeGlzVHlwPg0KICAgIDxNZW51Tm0+6YCj57WQQ0boqIjnrpfmm7g8L01lbnVObT4NCiAgICA8SXRlbU5tPuaKleizh+a0u+WLleOBq+OCiOOCi+OCreODo+ODg+OCt+ODpeODu+ODleODreODvDwvSXRlbU5tPg0KICAgIDxDb2xObT7lvZPmnJ/ph5HpoY08L0NvbE5tPg0KICAgIDxPcmlnaW5hbFZhbD4yOSwxNTcsMTYwLDAwMDwvT3JpZ2luYWxWYWw+DQogICAgPExhc3ROdW1WYWw+MjksMTU3PC9MYXN0TnVtVmFsPg0KICAgIDxSYXdMaW5rVmFsPjI5LDE1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3" Error="">PD94bWwgdmVyc2lvbj0iMS4wIiBlbmNvZGluZz0idXRmLTgiPz4NCjxMaW5rSW5mb0V4Y2VsIHhtbG5zOnhzaT0iaHR0cDovL3d3dy53My5vcmcvMjAwMS9YTUxTY2hlbWEtaW5zdGFuY2UiIHhtbG5zOnhzZD0iaHR0cDovL3d3dy53My5vcmcvMjAwMS9YTUxTY2hlbWEiPg0KICA8TGlua0luZm9Db3JlPg0KICAgIDxMaW5rSWQ+NDQzPC9MaW5rSWQ+DQogICAgPEluZmxvd1ZhbD4yMDAsNzk2PC9JbmZsb3dWYWw+DQogICAgPERpc3BWYWw+MjAwLDc5NiA8L0Rpc3BWYWw+DQogICAgPExhc3RVcGRUaW1lPjIwMjQvMDcvMjkgODo0MTozMTwvTGFzdFVwZFRpbWU+DQogICAgPFdvcmtzaGVldE5NPkNG44CQSUZSU+OAkTwvV29ya3NoZWV0Tk0+DQogICAgPExpbmtDZWxsQWRkcmVzc0ExPk8zOTwvTGlua0NlbGxBZGRyZXNzQTE+DQogICAgPExpbmtDZWxsQWRkcmVzc1IxQzE+UjM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E1MDA1MDE1MDAwMDAwMDAvMS8xLzI0Mi9LMTMyMDE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TUwMDUwMTUwMDAwMDAwMDwvRHRLaW5kSWQ+DQogICAgPERvY1R5cD4xPC9Eb2NUeXA+DQogICAgPERvY1R5cE5tIC8+DQogICAgPFN1bUFjVHlwPjE8L1N1bUFjVHlwPg0KICAgIDxTaGVldFR5cD4yNDI8L1NoZWV0VHlwPg0KICAgIDxTaGVldE5tPumWi+ekuuaVsOWApOeiuuiqjSjplovnpLrljZjkvY0xKTwvU2hlZXRObT4NCiAgICA8SXRlbUlkPksxMzIwMTAwMCM8L0l0ZW1JZD4NCiAgICA8RGlzcEl0ZW1JZD5LMTMyMDEwMDAwPC9EaXNwSXRlbUlkPg0KICAgIDxDb2xJZD5SMzAxMDAwMDAjPC9Db2xJZD4NCiAgICA8VGVtQXhpc1R5cD4xMDAwMDA8L1RlbUF4aXNUeXA+DQogICAgPE1lbnVObT7jgq3jg6Pjg4Pjgrfjg6Xjg7vjg5Xjg63jg7zjga7nirbms4E8L01lbnVObT4NCiAgICA8SXRlbU5tPuODleODquODvOOCreODo+ODg+OCt+ODpeODu+ODleODreODvDwvSXRlbU5tPg0KICAgIDxDb2xObT4yMOacnzwvQ29sTm0+DQogICAgPE9yaWdpbmFsVmFsPjIwMCw3OTYsMzU0LDAwMDwvT3JpZ2luYWxWYWw+DQogICAgPExhc3ROdW1WYWw+MjAwLDc5NjwvTGFzdE51bVZhbD4NCiAgICA8UmF3TGlua1ZhbD4yMDAsNzk2PC9SYXdMaW5rVmFsPg0KICAgIDxWaWV3VW5pdFR5cD43PC9WaWV3VW5pdFR5cD4NCiAgICA8RGVjaW1hbFBvaW50PjA8L0RlY2ltYWxQb2ludD4NCiAgICA8Um91bmRUeXA+MjwvUm91bmRUeXA+DQogICAgPE51bVRleHRUeXA+MzwvTnVtVGV4dFR5cD4NCiAgICA8Q2xhc3NUeXA+MzwvQ2xhc3NUeXA+DQogICAgPERUb3RhbFlNREhNUz4yMDIzLzA0LzI3IDE5OjA0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5" Error="">PD94bWwgdmVyc2lvbj0iMS4wIiBlbmNvZGluZz0idXRmLTgiPz4NCjxMaW5rSW5mb0V4Y2VsIHhtbG5zOnhzaT0iaHR0cDovL3d3dy53My5vcmcvMjAwMS9YTUxTY2hlbWEtaW5zdGFuY2UiIHhtbG5zOnhzZD0iaHR0cDovL3d3dy53My5vcmcvMjAwMS9YTUxTY2hlbWEiPg0KICA8TGlua0luZm9Db3JlPg0KICAgIDxMaW5rSWQ+Mzg1PC9MaW5rSWQ+DQogICAgPEluZmxvd1ZhbD4tNjQsMzYwPC9JbmZsb3dWYWw+DQogICAgPERpc3BWYWw+KDY0LDM2MCk8L0Rpc3BWYWw+DQogICAgPExhc3RVcGRUaW1lPjIwMjQvMDcvMjkgODo0MTozMTwvTGFzdFVwZFRpbWU+DQogICAgPFdvcmtzaGVldE5NPkNG44CQSUZSU+OAkTwvV29ya3NoZWV0Tk0+DQogICAgPExpbmtDZWxsQWRkcmVzc0ExPk80MjwvTGlua0NlbGxBZGRyZXNzQTE+DQogICAgPExpbmtDZWxsQWRkcmVzc1IxQzE+UjQ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g8L0l0ZW1JZD4NCiAgICA8RGlzcEl0ZW1JZD5LNjMwMDEwMDA8L0Rpc3BJdGVtSWQ+DQogICAgPENvbElkPlIzMDEwMDAwMCM8L0NvbElkPg0KICAgIDxUZW1BeGlzVHlwPjEwMDAwMDwvVGVtQXhpc1R5cD4NCiAgICA8TWVudU5tPumAo+e1kENG6KiI566X5pu4PC9NZW51Tm0+DQogICAgPEl0ZW1ObT7nn63mnJ/lgJ/lhaXph5Hlj4rjgbPjgrPjg57jg7zjgrfjg6Pjg6vjg7vjg5rjg7zjg5Hjg7zjga4K5aKX5ribKOKWs+OBr+a4m+Wwke+8iTwvSXRlbU5tPg0KICAgIDxDb2xObT7lvZPmnJ/ph5HpoY08L0NvbE5tPg0KICAgIDxPcmlnaW5hbFZhbD4tNjQsMzYwLDg0NywwMDA8L09yaWdpbmFsVmFsPg0KICAgIDxMYXN0TnVtVmFsPi02NCwzNjA8L0xhc3ROdW1WYWw+DQogICAgPFJhd0xpbmtWYWw+LTY0LDM2M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6" Error="">PD94bWwgdmVyc2lvbj0iMS4wIiBlbmNvZGluZz0idXRmLTgiPz4NCjxMaW5rSW5mb0V4Y2VsIHhtbG5zOnhzaT0iaHR0cDovL3d3dy53My5vcmcvMjAwMS9YTUxTY2hlbWEtaW5zdGFuY2UiIHhtbG5zOnhzZD0iaHR0cDovL3d3dy53My5vcmcvMjAwMS9YTUxTY2hlbWEiPg0KICA8TGlua0luZm9Db3JlPg0KICAgIDxMaW5rSWQ+Mzg2PC9MaW5rSWQ+DQogICAgPEluZmxvd1ZhbD4xNjYsODI2PC9JbmZsb3dWYWw+DQogICAgPERpc3BWYWw+MTY2LDgyNiA8L0Rpc3BWYWw+DQogICAgPExhc3RVcGRUaW1lPjIwMjQvMDcvMjkgODo0MTozMTwvTGFzdFVwZFRpbWU+DQogICAgPFdvcmtzaGVldE5NPkNG44CQSUZSU+OAkTwvV29ya3NoZWV0Tk0+DQogICAgPExpbmtDZWxsQWRkcmVzc0ExPk80MzwvTGlua0NlbGxBZGRyZXNzQTE+DQogICAgPExpbmtDZWxsQWRkcmVzc1IxQzE+UjQ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k8L0l0ZW1JZD4NCiAgICA8RGlzcEl0ZW1JZD5LNjMwMDIwMDA8L0Rpc3BJdGVtSWQ+DQogICAgPENvbElkPlIzMDEwMDAwMCM8L0NvbElkPg0KICAgIDxUZW1BeGlzVHlwPjEwMDAwMDwvVGVtQXhpc1R5cD4NCiAgICA8TWVudU5tPumAo+e1kENG6KiI566X5pu4PC9NZW51Tm0+DQogICAgPEl0ZW1ObT7plbfmnJ/lgJ/lhaXjgozjgavjgojjgovlj47lhaU8L0l0ZW1ObT4NCiAgICA8Q29sTm0+5b2T5pyf6YeR6aGNPC9Db2xObT4NCiAgICA8T3JpZ2luYWxWYWw+MTY2LDgyNiw0MDAsMDAwPC9PcmlnaW5hbFZhbD4NCiAgICA8TGFzdE51bVZhbD4xNjYsODI2PC9MYXN0TnVtVmFsPg0KICAgIDxSYXdMaW5rVmFsPjE2Niw4MjY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7" Error="">PD94bWwgdmVyc2lvbj0iMS4wIiBlbmNvZGluZz0idXRmLTgiPz4NCjxMaW5rSW5mb0V4Y2VsIHhtbG5zOnhzaT0iaHR0cDovL3d3dy53My5vcmcvMjAwMS9YTUxTY2hlbWEtaW5zdGFuY2UiIHhtbG5zOnhzZD0iaHR0cDovL3d3dy53My5vcmcvMjAwMS9YTUxTY2hlbWEiPg0KICA8TGlua0luZm9Db3JlPg0KICAgIDxMaW5rSWQ+Mzg3PC9MaW5rSWQ+DQogICAgPEluZmxvd1ZhbD4tMjcxLDY4NTwvSW5mbG93VmFsPg0KICAgIDxEaXNwVmFsPigyNzEsNjg1KTwvRGlzcFZhbD4NCiAgICA8TGFzdFVwZFRpbWU+MjAyNC8wNy8yOSA4OjQxOjMxPC9MYXN0VXBkVGltZT4NCiAgICA8V29ya3NoZWV0Tk0+Q0bjgJBJRlJT44CRPC9Xb3Jrc2hlZXROTT4NCiAgICA8TGlua0NlbGxBZGRyZXNzQTE+TzQ0PC9MaW5rQ2VsbEFkZHJlc3NBMT4NCiAgICA8TGlua0NlbGxBZGRyZXNzUjFDMT5SND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DwvSXRlbUlkPg0KICAgIDxEaXNwSXRlbUlkPks2MzAwMzAwMDwvRGlzcEl0ZW1JZD4NCiAgICA8Q29sSWQ+UjMwMTAwMDAwIzwvQ29sSWQ+DQogICAgPFRlbUF4aXNUeXA+MTAwMDAwPC9UZW1BeGlzVHlwPg0KICAgIDxNZW51Tm0+6YCj57WQQ0boqIjnrpfmm7g8L01lbnVObT4NCiAgICA8SXRlbU5tPumVt+acn+WAn+WFpemHkeOBrui/lOa4iOOBq+OCiOOCi+aUr+WHujwvSXRlbU5tPg0KICAgIDxDb2xObT7lvZPmnJ/ph5HpoY08L0NvbE5tPg0KICAgIDxPcmlnaW5hbFZhbD4tMjcxLDY4NSw2NjAsMDAwPC9PcmlnaW5hbFZhbD4NCiAgICA8TGFzdE51bVZhbD4tMjcxLDY4NTwvTGFzdE51bVZhbD4NCiAgICA8UmF3TGlua1ZhbD4tMjcxLDY4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9" Error="">PD94bWwgdmVyc2lvbj0iMS4wIiBlbmNvZGluZz0idXRmLTgiPz4NCjxMaW5rSW5mb0V4Y2VsIHhtbG5zOnhzaT0iaHR0cDovL3d3dy53My5vcmcvMjAwMS9YTUxTY2hlbWEtaW5zdGFuY2UiIHhtbG5zOnhzZD0iaHR0cDovL3d3dy53My5vcmcvMjAwMS9YTUxTY2hlbWEiPg0KICA8TGlua0luZm9Db3JlPg0KICAgIDxMaW5rSWQ+Mzg5PC9MaW5rSWQ+DQogICAgPEluZmxvd1ZhbD4tMTAsMDAwPC9JbmZsb3dWYWw+DQogICAgPERpc3BWYWw+KDEwLDAwMCk8L0Rpc3BWYWw+DQogICAgPExhc3RVcGRUaW1lPjIwMjQvMDcvMjkgODo0MTozMTwvTGFzdFVwZFRpbWU+DQogICAgPFdvcmtzaGVldE5NPkNG44CQSUZSU+OAkTwvV29ya3NoZWV0Tk0+DQogICAgPExpbmtDZWxsQWRkcmVzc0ExPk80NjwvTGlua0NlbGxBZGRyZXNzQTE+DQogICAgPExpbmtDZWxsQWRkcmVzc1IxQzE+UjQ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I8L0l0ZW1JZD4NCiAgICA8RGlzcEl0ZW1JZD5LNjMwMDUwMDA8L0Rpc3BJdGVtSWQ+DQogICAgPENvbElkPlIzMDEwMDAwMCM8L0NvbElkPg0KICAgIDxUZW1BeGlzVHlwPjEwMDAwMDwvVGVtQXhpc1R5cD4NCiAgICA8TWVudU5tPumAo+e1kENG6KiI566X5pu4PC9NZW51Tm0+DQogICAgPEl0ZW1ObT7npL7lgrXjga7lhJ/pgoTjgavjgojjgovmlK/lh7o8L0l0ZW1ObT4NCiAgICA8Q29sTm0+5b2T5pyf6YeR6aGNPC9Db2xObT4NCiAgICA8T3JpZ2luYWxWYWw+LTEwLDAwMCwwMDAsMDAwPC9PcmlnaW5hbFZhbD4NCiAgICA8TGFzdE51bVZhbD4tMTAsMDAwPC9MYXN0TnVtVmFsPg0KICAgIDxSYXdMaW5rVmFsPi0xMCwwMDA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0" Error="">PD94bWwgdmVyc2lvbj0iMS4wIiBlbmNvZGluZz0idXRmLTgiPz4NCjxMaW5rSW5mb0V4Y2VsIHhtbG5zOnhzaT0iaHR0cDovL3d3dy53My5vcmcvMjAwMS9YTUxTY2hlbWEtaW5zdGFuY2UiIHhtbG5zOnhzZD0iaHR0cDovL3d3dy53My5vcmcvMjAwMS9YTUxTY2hlbWEiPg0KICA8TGlua0luZm9Db3JlPg0KICAgIDxMaW5rSWQ+MzkwPC9MaW5rSWQ+DQogICAgPEluZmxvd1ZhbD4tMTYsOTI5PC9JbmZsb3dWYWw+DQogICAgPERpc3BWYWw+KDE2LDkyOSk8L0Rpc3BWYWw+DQogICAgPExhc3RVcGRUaW1lPjIwMjQvMDcvMjkgODo0MTozMTwvTGFzdFVwZFRpbWU+DQogICAgPFdvcmtzaGVldE5NPkNG44CQSUZSU+OAkTwvV29ya3NoZWV0Tk0+DQogICAgPExpbmtDZWxsQWRkcmVzc0ExPk80NzwvTGlua0NlbGxBZGRyZXNzQTE+DQogICAgPExpbmtDZWxsQWRkcmVzc1IxQzE+UjQ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c8L0l0ZW1JZD4NCiAgICA8RGlzcEl0ZW1JZD5LNjMwMDA1MDA8L0Rpc3BJdGVtSWQ+DQogICAgPENvbElkPlIzMDEwMDAwMCM8L0NvbElkPg0KICAgIDxUZW1BeGlzVHlwPjEwMDAwMDwvVGVtQXhpc1R5cD4NCiAgICA8TWVudU5tPumAo+e1kENG6KiI566X5pu4PC9NZW51Tm0+DQogICAgPEl0ZW1ObT7jg6rjg7zjgrnosqDlgrXjga7ov5TmuIjjgavjgojjgovmlK/lh7o8L0l0ZW1ObT4NCiAgICA8Q29sTm0+5b2T5pyf6YeR6aGNPC9Db2xObT4NCiAgICA8T3JpZ2luYWxWYWw+LTE2LDkyOSwyNjUsMDAwPC9PcmlnaW5hbFZhbD4NCiAgICA8TGFzdE51bVZhbD4tMTYsOTI5PC9MYXN0TnVtVmFsPg0KICAgIDxSYXdMaW5rVmFsPi0xNiw5Mj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1" Error="">PD94bWwgdmVyc2lvbj0iMS4wIiBlbmNvZGluZz0idXRmLTgiPz4NCjxMaW5rSW5mb0V4Y2VsIHhtbG5zOnhzaT0iaHR0cDovL3d3dy53My5vcmcvMjAwMS9YTUxTY2hlbWEtaW5zdGFuY2UiIHhtbG5zOnhzZD0iaHR0cDovL3d3dy53My5vcmcvMjAwMS9YTUxTY2hlbWEiPg0KICA8TGlua0luZm9Db3JlPg0KICAgIDxMaW5rSWQ+MzkxPC9MaW5rSWQ+DQogICAgPEluZmxvd1ZhbD4tMzwvSW5mbG93VmFsPg0KICAgIDxEaXNwVmFsPigzKTwvRGlzcFZhbD4NCiAgICA8TGFzdFVwZFRpbWU+MjAyNC8wNy8yOSA4OjQxOjMxPC9MYXN0VXBkVGltZT4NCiAgICA8V29ya3NoZWV0Tk0+Q0bjgJBJRlJT44CRPC9Xb3Jrc2hlZXROTT4NCiAgICA8TGlua0NlbGxBZGRyZXNzQTE+TzQ5PC9MaW5rQ2VsbEFkZHJlc3NBMT4NCiAgICA8TGlua0NlbGxBZGRyZXNzUjFDMT5SND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DwvSXRlbUlkPg0KICAgIDxEaXNwSXRlbUlkPks2MzAwNjAwMDwvRGlzcEl0ZW1JZD4NCiAgICA8Q29sSWQ+UjMwMTAwMDAwIzwvQ29sSWQ+DQogICAgPFRlbUF4aXNUeXA+MTAwMDAwPC9UZW1BeGlzVHlwPg0KICAgIDxNZW51Tm0+6YCj57WQQ0boqIjnrpfmm7g8L01lbnVObT4NCiAgICA8SXRlbU5tPumdnuaUr+mFjeaMgeWIhuagquS4u+OBi+OCieOBruWtkOS8muekvuaMgeWIhuWPluW+l+OBq+OCiOOCi+aUr+WHujwvSXRlbU5tPg0KICAgIDxDb2xObT7lvZPmnJ/ph5HpoY08L0NvbE5tPg0KICAgIDxPcmlnaW5hbFZhbD4tMyw3NzYsMDAwPC9PcmlnaW5hbFZhbD4NCiAgICA8TGFzdE51bVZhbD4tMzwvTGFzdE51bVZhbD4NCiAgICA8UmF3TGlua1ZhbD4tM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2" Error="">PD94bWwgdmVyc2lvbj0iMS4wIiBlbmNvZGluZz0idXRmLTgiPz4NCjxMaW5rSW5mb0V4Y2VsIHhtbG5zOnhzaT0iaHR0cDovL3d3dy53My5vcmcvMjAwMS9YTUxTY2hlbWEtaW5zdGFuY2UiIHhtbG5zOnhzZD0iaHR0cDovL3d3dy53My5vcmcvMjAwMS9YTUxTY2hlbWEiPg0KICA8TGlua0luZm9Db3JlPg0KICAgIDxMaW5rSWQ+MzkyPC9MaW5rSWQ+DQogICAgPEluZmxvd1ZhbD4xLDU2NDwvSW5mbG93VmFsPg0KICAgIDxEaXNwVmFsPjEsNTY0IDwvRGlzcFZhbD4NCiAgICA8TGFzdFVwZFRpbWU+MjAyNC8wNy8yOSA4OjQxOjMxPC9MYXN0VXBkVGltZT4NCiAgICA8V29ya3NoZWV0Tk0+Q0bjgJBJRlJT44CRPC9Xb3Jrc2hlZXROTT4NCiAgICA8TGlua0NlbGxBZGRyZXNzQTE+TzUwPC9MaW5rQ2VsbEFkZHJlc3NBMT4NCiAgICA8TGlua0NlbGxBZGRyZXNzUjFDMT5SNT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TwvSXRlbUlkPg0KICAgIDxEaXNwSXRlbUlkPks2MzAwNzAwMDwvRGlzcEl0ZW1JZD4NCiAgICA8Q29sSWQ+UjMwMTAwMDAwIzwvQ29sSWQ+DQogICAgPFRlbUF4aXNUeXA+MTAwMDAwPC9UZW1BeGlzVHlwPg0KICAgIDxNZW51Tm0+6YCj57WQQ0boqIjnrpfmm7g8L01lbnVObT4NCiAgICA8SXRlbU5tPumdnuaUr+mFjeaMgeWIhuagquS4u+OBi+OCieOBruaJlei+vOOBq+OCiOOCi+WPjuWFpTwvSXRlbU5tPg0KICAgIDxDb2xObT7lvZPmnJ/ph5HpoY08L0NvbE5tPg0KICAgIDxPcmlnaW5hbFZhbD4xLDU2NCwxMDksMDAwPC9PcmlnaW5hbFZhbD4NCiAgICA8TGFzdE51bVZhbD4xLDU2NDwvTGFzdE51bVZhbD4NCiAgICA8UmF3TGlua1ZhbD4xLDU2N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3" Error="">PD94bWwgdmVyc2lvbj0iMS4wIiBlbmNvZGluZz0idXRmLTgiPz4NCjxMaW5rSW5mb0V4Y2VsIHhtbG5zOnhzaT0iaHR0cDovL3d3dy53My5vcmcvMjAwMS9YTUxTY2hlbWEtaW5zdGFuY2UiIHhtbG5zOnhzZD0iaHR0cDovL3d3dy53My5vcmcvMjAwMS9YTUxTY2hlbWEiPg0KICA8TGlua0luZm9Db3JlPg0KICAgIDxMaW5rSWQ+MzkzPC9MaW5rSWQ+DQogICAgPEluZmxvd1ZhbD4yOTwvSW5mbG93VmFsPg0KICAgIDxEaXNwVmFsPjI5IDwvRGlzcFZhbD4NCiAgICA8TGFzdFVwZFRpbWU+MjAyNC8wNy8yOSA4OjQxOjMxPC9MYXN0VXBkVGltZT4NCiAgICA8V29ya3NoZWV0Tk0+Q0bjgJBJRlJT44CRPC9Xb3Jrc2hlZXROTT4NCiAgICA8TGlua0NlbGxBZGRyZXNzQTE+TzUxPC9MaW5rQ2VsbEFkZHJlc3NBMT4NCiAgICA8TGlua0NlbGxBZGRyZXNzUjFDMT5SNT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zwvSXRlbUlkPg0KICAgIDxEaXNwSXRlbUlkPks2MzAwODUwMDwvRGlzcEl0ZW1JZD4NCiAgICA8Q29sSWQ+UjMwMTAwMDAwIzwvQ29sSWQ+DQogICAgPFRlbUF4aXNUeXA+MTAwMDAwPC9UZW1BeGlzVHlwPg0KICAgIDxNZW51Tm0+6YCj57WQQ0boqIjnrpfmm7g8L01lbnVObT4NCiAgICA8SXRlbU5tPuiHquW3seagquW8j+OBruWjsuWNtOOBq+OCiOOCi+WPjuWFpTwvSXRlbU5tPg0KICAgIDxDb2xObT7lvZPmnJ/ph5HpoY08L0NvbE5tPg0KICAgIDxPcmlnaW5hbFZhbD4yOSwzODUsMDAwPC9PcmlnaW5hbFZhbD4NCiAgICA8TGFzdE51bVZhbD4yOTwvTGFzdE51bVZhbD4NCiAgICA8UmF3TGlua1ZhbD4y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4" Error="">PD94bWwgdmVyc2lvbj0iMS4wIiBlbmNvZGluZz0idXRmLTgiPz4NCjxMaW5rSW5mb0V4Y2VsIHhtbG5zOnhzaT0iaHR0cDovL3d3dy53My5vcmcvMjAwMS9YTUxTY2hlbWEtaW5zdGFuY2UiIHhtbG5zOnhzZD0iaHR0cDovL3d3dy53My5vcmcvMjAwMS9YTUxTY2hlbWEiPg0KICA8TGlua0luZm9Db3JlPg0KICAgIDxMaW5rSWQ+Mzk0PC9MaW5rSWQ+DQogICAgPEluZmxvd1ZhbD4tMTM5PC9JbmZsb3dWYWw+DQogICAgPERpc3BWYWw+KDEzOSk8L0Rpc3BWYWw+DQogICAgPExhc3RVcGRUaW1lPjIwMjQvMDcvMjkgODo0MTozMTwvTGFzdFVwZFRpbWU+DQogICAgPFdvcmtzaGVldE5NPkNG44CQSUZSU+OAkTwvV29ya3NoZWV0Tk0+DQogICAgPExpbmtDZWxsQWRkcmVzc0ExPk81MjwvTGlua0NlbGxBZGRyZXNzQTE+DQogICAgPExpbmtDZWxsQWRkcmVzc1IxQzE+UjU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Y8L0l0ZW1JZD4NCiAgICA8RGlzcEl0ZW1JZD5LNjMwMDgwMDA8L0Rpc3BJdGVtSWQ+DQogICAgPENvbElkPlIzMDEwMDAwMCM8L0NvbElkPg0KICAgIDxUZW1BeGlzVHlwPjEwMDAwMDwvVGVtQXhpc1R5cD4NCiAgICA8TWVudU5tPumAo+e1kENG6KiI566X5pu4PC9NZW51Tm0+DQogICAgPEl0ZW1ObT7oh6rlt7HmoKrlvI/jga7lj5blvpfjgavjgojjgovmlK/lh7o8L0l0ZW1ObT4NCiAgICA8Q29sTm0+5b2T5pyf6YeR6aGNPC9Db2xObT4NCiAgICA8T3JpZ2luYWxWYWw+LTEzOSw2MzcsMDAwPC9PcmlnaW5hbFZhbD4NCiAgICA8TGFzdE51bVZhbD4tMTM5PC9MYXN0TnVtVmFsPg0KICAgIDxSYXdMaW5rVmFsPi0xMz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5" Error="">PD94bWwgdmVyc2lvbj0iMS4wIiBlbmNvZGluZz0idXRmLTgiPz4NCjxMaW5rSW5mb0V4Y2VsIHhtbG5zOnhzaT0iaHR0cDovL3d3dy53My5vcmcvMjAwMS9YTUxTY2hlbWEtaW5zdGFuY2UiIHhtbG5zOnhzZD0iaHR0cDovL3d3dy53My5vcmcvMjAwMS9YTUxTY2hlbWEiPg0KICA8TGlua0luZm9Db3JlPg0KICAgIDxMaW5rSWQ+Mzk1PC9MaW5rSWQ+DQogICAgPEluZmxvd1ZhbD4tMjksMjA4PC9JbmZsb3dWYWw+DQogICAgPERpc3BWYWw+KDI5LDIwOCk8L0Rpc3BWYWw+DQogICAgPExhc3RVcGRUaW1lPjIwMjQvMDcvMjkgODo0MTozMTwvTGFzdFVwZFRpbWU+DQogICAgPFdvcmtzaGVldE5NPkNG44CQSUZSU+OAkTwvV29ya3NoZWV0Tk0+DQogICAgPExpbmtDZWxsQWRkcmVzc0ExPk81MzwvTGlua0NlbGxBZGRyZXNzQTE+DQogICAgPExpbmtDZWxsQWRkcmVzc1IxQzE+UjU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g8L0l0ZW1JZD4NCiAgICA8RGlzcEl0ZW1JZD5LNjMwMDkwMDA8L0Rpc3BJdGVtSWQ+DQogICAgPENvbElkPlIzMDEwMDAwMCM8L0NvbElkPg0KICAgIDxUZW1BeGlzVHlwPjEwMDAwMDwvVGVtQXhpc1R5cD4NCiAgICA8TWVudU5tPumAo+e1kENG6KiI566X5pu4PC9NZW51Tm0+DQogICAgPEl0ZW1ObT7phY3lvZPph5Hjga7mlK/miZXpoY08L0l0ZW1ObT4NCiAgICA8Q29sTm0+5b2T5pyf6YeR6aGNPC9Db2xObT4NCiAgICA8T3JpZ2luYWxWYWw+LTI5LDIwOCw0MjcsMDAwPC9PcmlnaW5hbFZhbD4NCiAgICA8TGFzdE51bVZhbD4tMjksMjA4PC9MYXN0TnVtVmFsPg0KICAgIDxSYXdMaW5rVmFsPi0yOSwyMDg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6" Error="">PD94bWwgdmVyc2lvbj0iMS4wIiBlbmNvZGluZz0idXRmLTgiPz4NCjxMaW5rSW5mb0V4Y2VsIHhtbG5zOnhzaT0iaHR0cDovL3d3dy53My5vcmcvMjAwMS9YTUxTY2hlbWEtaW5zdGFuY2UiIHhtbG5zOnhzZD0iaHR0cDovL3d3dy53My5vcmcvMjAwMS9YTUxTY2hlbWEiPg0KICA8TGlua0luZm9Db3JlPg0KICAgIDxMaW5rSWQ+Mzk2PC9MaW5rSWQ+DQogICAgPEluZmxvd1ZhbD4tNSwwNDc8L0luZmxvd1ZhbD4NCiAgICA8RGlzcFZhbD4oNSwwNDcpPC9EaXNwVmFsPg0KICAgIDxMYXN0VXBkVGltZT4yMDI0LzA3LzI5IDg6NDE6MzE8L0xhc3RVcGRUaW1lPg0KICAgIDxXb3Jrc2hlZXROTT5DRuOAkElGUlPjgJE8L1dvcmtzaGVldE5NPg0KICAgIDxMaW5rQ2VsbEFkZHJlc3NBMT5PNTQ8L0xpbmtDZWxsQWRkcmVzc0ExPg0KICAgIDxMaW5rQ2VsbEFkZHJlc3NSMUMxPlI1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5PC9JdGVtSWQ+DQogICAgPERpc3BJdGVtSWQ+SzYzMDEwMDAwPC9EaXNwSXRlbUlkPg0KICAgIDxDb2xJZD5SMzAxMDAwMDAjPC9Db2xJZD4NCiAgICA8VGVtQXhpc1R5cD4xMDAwMDA8L1RlbUF4aXNUeXA+DQogICAgPE1lbnVObT7pgKPntZBDRuioiOeul+abuDwvTWVudU5tPg0KICAgIDxJdGVtTm0+6Z2e5pSv6YWN5oyB5YiG5qCq5Li744G444Gu6YWN5b2T6YeR44Gu5pSv5omV6aGNPC9JdGVtTm0+DQogICAgPENvbE5tPuW9k+acn+mHkemhjTwvQ29sTm0+DQogICAgPE9yaWdpbmFsVmFsPi01LDA0Nyw3MzAsMDAwPC9PcmlnaW5hbFZhbD4NCiAgICA8TGFzdE51bVZhbD4tNSwwNDc8L0xhc3ROdW1WYWw+DQogICAgPFJhd0xpbmtWYWw+LTUsMDQ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7" Error="">PD94bWwgdmVyc2lvbj0iMS4wIiBlbmNvZGluZz0idXRmLTgiPz4NCjxMaW5rSW5mb0V4Y2VsIHhtbG5zOnhzaT0iaHR0cDovL3d3dy53My5vcmcvMjAwMS9YTUxTY2hlbWEtaW5zdGFuY2UiIHhtbG5zOnhzZD0iaHR0cDovL3d3dy53My5vcmcvMjAwMS9YTUxTY2hlbWEiPg0KICA8TGlua0luZm9Db3JlPg0KICAgIDxMaW5rSWQ+Mzk3PC9MaW5rSWQ+DQogICAgPEluZmxvd1ZhbD4tMSw0MTE8L0luZmxvd1ZhbD4NCiAgICA8RGlzcFZhbD4oMSw0MTEpPC9EaXNwVmFsPg0KICAgIDxMYXN0VXBkVGltZT4yMDI0LzA3LzI5IDg6NDE6MzE8L0xhc3RVcGRUaW1lPg0KICAgIDxXb3Jrc2hlZXROTT5DRuOAkElGUlPjgJE8L1dvcmtzaGVldE5NPg0KICAgIDxMaW5rQ2VsbEFkZHJlc3NBMT5PNTU8L0xpbmtDZWxsQWRkcmVzc0ExPg0KICAgIDxMaW5rQ2VsbEFkZHJlc3NSMUMxPlI1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zME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QTAwMDAjPC9JdGVtSWQ+DQogICAgPERpc3BJdGVtSWQ+SzYzMEEwMDAwMDwvRGlzcEl0ZW1JZD4NCiAgICA8Q29sSWQ+UjMwMTAwMDAwIzwvQ29sSWQ+DQogICAgPFRlbUF4aXNUeXA+MTAwMDAwPC9UZW1BeGlzVHlwPg0KICAgIDxNZW51Tm0+6YCj57WQQ0boqIjnrpfmm7g8L01lbnVObT4NCiAgICA8SXRlbU5tPuOBneOBruS7ljwvSXRlbU5tPg0KICAgIDxDb2xObT7lvZPmnJ/ph5HpoY08L0NvbE5tPg0KICAgIDxPcmlnaW5hbFZhbD4tMSw0MTEsNzI1LDAwMDwvT3JpZ2luYWxWYWw+DQogICAgPExhc3ROdW1WYWw+LTEsNDExPC9MYXN0TnVtVmFsPg0KICAgIDxSYXdMaW5rVmFsPi0xLDQxM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8" Error="">PD94bWwgdmVyc2lvbj0iMS4wIiBlbmNvZGluZz0idXRmLTgiPz4NCjxMaW5rSW5mb0V4Y2VsIHhtbG5zOnhzaT0iaHR0cDovL3d3dy53My5vcmcvMjAwMS9YTUxTY2hlbWEtaW5zdGFuY2UiIHhtbG5zOnhzZD0iaHR0cDovL3d3dy53My5vcmcvMjAwMS9YTUxTY2hlbWEiPg0KICA8TGlua0luZm9Db3JlPg0KICAgIDxMaW5rSWQ+Mzk4PC9MaW5rSWQ+DQogICAgPEluZmxvd1ZhbD4tMjMwLDM2NzwvSW5mbG93VmFsPg0KICAgIDxEaXNwVmFsPigyMzAsMzY3KTwvRGlzcFZhbD4NCiAgICA8TGFzdFVwZFRpbWU+MjAyNC8wNy8yOSA4OjQxOjMxPC9MYXN0VXBkVGltZT4NCiAgICA8V29ya3NoZWV0Tk0+Q0bjgJBJRlJT44CRPC9Xb3Jrc2hlZXROTT4NCiAgICA8TGlua0NlbGxBZGRyZXNzQTE+TzU2PC9MaW5rQ2VsbEFkZHJlc3NBMT4NCiAgICA8TGlua0NlbGxBZGRyZXNzUjFDMT5SNT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z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zMFowMDAwIzwvSXRlbUlkPg0KICAgIDxEaXNwSXRlbUlkPks2MzBaMDAwMDA8L0Rpc3BJdGVtSWQ+DQogICAgPENvbElkPlIzMDEwMDAwMCM8L0NvbElkPg0KICAgIDxUZW1BeGlzVHlwPjEwMDAwMDwvVGVtQXhpc1R5cD4NCiAgICA8TWVudU5tPumAo+e1kENG6KiI566X5pu4PC9NZW51Tm0+DQogICAgPEl0ZW1ObT7osqHli5nmtLvli5Xjgavjgojjgovjgq3jg6Pjg4Pjgrfjg6Xjg7vjg5Xjg63jg7w8L0l0ZW1ObT4NCiAgICA8Q29sTm0+5b2T5pyf6YeR6aGNPC9Db2xObT4NCiAgICA8T3JpZ2luYWxWYWw+LTIzMCwzNjcsMTczLDAwMDwvT3JpZ2luYWxWYWw+DQogICAgPExhc3ROdW1WYWw+LTIzMCwzNjc8L0xhc3ROdW1WYWw+DQogICAgPFJhd0xpbmtWYWw+LTIzMCwzNjc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9" Error="">PD94bWwgdmVyc2lvbj0iMS4wIiBlbmNvZGluZz0idXRmLTgiPz4NCjxMaW5rSW5mb0V4Y2VsIHhtbG5zOnhzaT0iaHR0cDovL3d3dy53My5vcmcvMjAwMS9YTUxTY2hlbWEtaW5zdGFuY2UiIHhtbG5zOnhzZD0iaHR0cDovL3d3dy53My5vcmcvMjAwMS9YTUxTY2hlbWEiPg0KICA8TGlua0luZm9Db3JlPg0KICAgIDxMaW5rSWQ+Mzk5PC9MaW5rSWQ+DQogICAgPEluZmxvd1ZhbD4tMjksNTcwPC9JbmZsb3dWYWw+DQogICAgPERpc3BWYWw+KDI5LDU3MCk8L0Rpc3BWYWw+DQogICAgPExhc3RVcGRUaW1lPjIwMjQvMDcvMjkgODo0MTozMTwvTGFzdFVwZFRpbWU+DQogICAgPFdvcmtzaGVldE5NPkNG44CQSUZSU+OAkTwvV29ya3NoZWV0Tk0+DQogICAgPExpbmtDZWxsQWRkcmVzc0ExPk81NzwvTGlua0NlbGxBZGRyZXNzQTE+DQogICAgPExpbmtDZWxsQWRkcmVzc1IxQzE+UjU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Qw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NDAwMDAwMCM8L0l0ZW1JZD4NCiAgICA8RGlzcEl0ZW1JZD5LNjQwMDAwMDAwPC9EaXNwSXRlbUlkPg0KICAgIDxDb2xJZD5SMzAxMDAwMDAjPC9Db2xJZD4NCiAgICA8VGVtQXhpc1R5cD4xMDAwMDA8L1RlbUF4aXNUeXA+DQogICAgPE1lbnVObT7pgKPntZBDRuioiOeul+abuDwvTWVudU5tPg0KICAgIDxJdGVtTm0+54++6YeR5Y+K44Gz54++6YeR5ZCM562J54mp44Gu5rib5bCR6aGNPC9JdGVtTm0+DQogICAgPENvbE5tPuW9k+acn+mHkemhjTwvQ29sTm0+DQogICAgPE9yaWdpbmFsVmFsPi0yOSw1NzAsODE5LDAwMDwvT3JpZ2luYWxWYWw+DQogICAgPExhc3ROdW1WYWw+LTI5LDU3MDwvTGFzdE51bVZhbD4NCiAgICA8UmF3TGlua1ZhbD4tMjksNTc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0" Error="">PD94bWwgdmVyc2lvbj0iMS4wIiBlbmNvZGluZz0idXRmLTgiPz4NCjxMaW5rSW5mb0V4Y2VsIHhtbG5zOnhzaT0iaHR0cDovL3d3dy53My5vcmcvMjAwMS9YTUxTY2hlbWEtaW5zdGFuY2UiIHhtbG5zOnhzZD0iaHR0cDovL3d3dy53My5vcmcvMjAwMS9YTUxTY2hlbWEiPg0KICA8TGlua0luZm9Db3JlPg0KICAgIDxMaW5rSWQ+NDAwPC9MaW5rSWQ+DQogICAgPEluZmxvd1ZhbD4yNzEsNjUxPC9JbmZsb3dWYWw+DQogICAgPERpc3BWYWw+MjcxLDY1MSA8L0Rpc3BWYWw+DQogICAgPExhc3RVcGRUaW1lPjIwMjQvMDcvMjkgODo0MTozMTwvTGFzdFVwZFRpbWU+DQogICAgPFdvcmtzaGVldE5NPkNG44CQSUZSU+OAkTwvV29ya3NoZWV0Tk0+DQogICAgPExpbmtDZWxsQWRkcmVzc0ExPk81ODwvTGlua0NlbGxBZGRyZXNzQTE+DQogICAgPExpbmtDZWxsQWRkcmVzc1IxQzE+UjU4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Uw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NTAwMDAwMCM8L0l0ZW1JZD4NCiAgICA8RGlzcEl0ZW1JZD5LNjUwMDAwMDAwPC9EaXNwSXRlbUlkPg0KICAgIDxDb2xJZD5SMzAxMDAwMDAjPC9Db2xJZD4NCiAgICA8VGVtQXhpc1R5cD4xMDAwMDA8L1RlbUF4aXNUeXA+DQogICAgPE1lbnVObT7pgKPntZBDRuioiOeul+abuDwvTWVudU5tPg0KICAgIDxJdGVtTm0+54++6YeR5Y+K44Gz54++6YeR5ZCM562J54mp44Gu5pyf6aaW5q6L6auYPC9JdGVtTm0+DQogICAgPENvbE5tPuW9k+acn+mHkemhjTwvQ29sTm0+DQogICAgPE9yaWdpbmFsVmFsPjI3MSw2NTEsODI2LDAwMDwvT3JpZ2luYWxWYWw+DQogICAgPExhc3ROdW1WYWw+MjcxLDY1MTwvTGFzdE51bVZhbD4NCiAgICA8UmF3TGlua1ZhbD4yNzEsNjUx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1" Error="">PD94bWwgdmVyc2lvbj0iMS4wIiBlbmNvZGluZz0idXRmLTgiPz4NCjxMaW5rSW5mb0V4Y2VsIHhtbG5zOnhzaT0iaHR0cDovL3d3dy53My5vcmcvMjAwMS9YTUxTY2hlbWEtaW5zdGFuY2UiIHhtbG5zOnhzZD0iaHR0cDovL3d3dy53My5vcmcvMjAwMS9YTUxTY2hlbWEiPg0KICA8TGlua0luZm9Db3JlPg0KICAgIDxMaW5rSWQ+NDAxPC9MaW5rSWQ+DQogICAgPEluZmxvd1ZhbD41LDI2MDwvSW5mbG93VmFsPg0KICAgIDxEaXNwVmFsPjUsMjYwIDwvRGlzcFZhbD4NCiAgICA8TGFzdFVwZFRpbWU+MjAyNC8wNy8yOSA4OjQxOjMxPC9MYXN0VXBkVGltZT4NCiAgICA8V29ya3NoZWV0Tk0+Q0bjgJBJRlJT44CRPC9Xb3Jrc2hlZXROTT4NCiAgICA8TGlua0NlbGxBZGRyZXNzQTE+TzU5PC9MaW5rQ2VsbEFkZHJlc3NBMT4NCiAgICA8TGlua0NlbGxBZGRyZXNzUjFDMT5SNT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j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yMDwvSXRlbUlkPg0KICAgIDxEaXNwSXRlbUlkPks2NjAwMDAwMDwvRGlzcEl0ZW1JZD4NCiAgICA8Q29sSWQ+UjMwMTAwMDAwIzwvQ29sSWQ+DQogICAgPFRlbUF4aXNUeXA+MTAwMDAwPC9UZW1BeGlzVHlwPg0KICAgIDxNZW51Tm0+6YCj57WQQ0boqIjnrpfmm7g8L01lbnVObT4NCiAgICA8SXRlbU5tPuePvumHkeWPiuOBs+ePvumHkeWQjOetieeJqeOBq+S/guOCi+aPm+eul+W3rumhjTwvSXRlbU5tPg0KICAgIDxDb2xObT7lvZPmnJ/ph5HpoY08L0NvbE5tPg0KICAgIDxPcmlnaW5hbFZhbD41LDI2MCw3NDMsMDAwPC9PcmlnaW5hbFZhbD4NCiAgICA8TGFzdE51bVZhbD41LDI2MDwvTGFzdE51bVZhbD4NCiAgICA8UmF3TGlua1ZhbD41LDI2M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2" Error="">PD94bWwgdmVyc2lvbj0iMS4wIiBlbmNvZGluZz0idXRmLTgiPz4NCjxMaW5rSW5mb0V4Y2VsIHhtbG5zOnhzaT0iaHR0cDovL3d3dy53My5vcmcvMjAwMS9YTUxTY2hlbWEtaW5zdGFuY2UiIHhtbG5zOnhzZD0iaHR0cDovL3d3dy53My5vcmcvMjAwMS9YTUxTY2hlbWEiPg0KICA8TGlua0luZm9Db3JlPg0KICAgIDxMaW5rSWQ+NDAyPC9MaW5rSWQ+DQogICAgPEluZmxvd1ZhbD4yNDcsMjg2PC9JbmZsb3dWYWw+DQogICAgPERpc3BWYWw+MjQ3LDI4NiA8L0Rpc3BWYWw+DQogICAgPExhc3RVcGRUaW1lPjIwMjQvMDcvMjkgODo0MTozMTwvTGFzdFVwZFRpbWU+DQogICAgPFdvcmtzaGVldE5NPkNG44CQSUZSU+OAkTwvV29ya3NoZWV0Tk0+DQogICAgPExpbmtDZWxsQWRkcmVzc0ExPk82MDwvTGlua0NlbGxBZGRyZXNzQTE+DQogICAgPExpbmtDZWxsQWRkcmVzc1IxQzE+UjY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cw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NzAwMDAwMCM8L0l0ZW1JZD4NCiAgICA8RGlzcEl0ZW1JZD5LNjcwMDAwMDAwPC9EaXNwSXRlbUlkPg0KICAgIDxDb2xJZD5SMzAxMDAwMDAjPC9Db2xJZD4NCiAgICA8VGVtQXhpc1R5cD4xMDAwMDA8L1RlbUF4aXNUeXA+DQogICAgPE1lbnVObT7pgKPntZBDRuioiOeul+abuDwvTWVudU5tPg0KICAgIDxJdGVtTm0+54++6YeR5Y+K44Gz54++6YeR5ZCM562J54mp44Gu5pyf5pyr5q6L6auYPC9JdGVtTm0+DQogICAgPENvbE5tPuW9k+acn+mHkemhjTwvQ29sTm0+DQogICAgPE9yaWdpbmFsVmFsPjI0NywyODYsODI2LDAwMDwvT3JpZ2luYWxWYWw+DQogICAgPExhc3ROdW1WYWw+MjQ3LDI4NjwvTGFzdE51bVZhbD4NCiAgICA8UmF3TGlua1ZhbD4yNDcsMjg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7" Error="">PD94bWwgdmVyc2lvbj0iMS4wIiBlbmNvZGluZz0idXRmLTgiPz4NCjxMaW5rSW5mb0V4Y2VsIHhtbG5zOnhzaT0iaHR0cDovL3d3dy53My5vcmcvMjAwMS9YTUxTY2hlbWEtaW5zdGFuY2UiIHhtbG5zOnhzZD0iaHR0cDovL3d3dy53My5vcmcvMjAwMS9YTUxTY2hlbWEiPg0KICA8TGlua0luZm9Db3JlPg0KICAgIDxMaW5rSWQ+NDE3PC9MaW5rSWQ+DQogICAgPEluZmxvd1ZhbD41NS40PC9JbmZsb3dWYWw+DQogICAgPERpc3BWYWw+NTUuNCA8L0Rpc3BWYWw+DQogICAgPExhc3RVcGRUaW1lPjIwMjQvMDcvMjkgODo0MTozMTwvTGFzdFVwZFRpbWU+DQogICAgPFdvcmtzaGVldE5NPlNFR01FTlTjgJBJRlJT44CRIDwvV29ya3NoZWV0Tk0+DQogICAgPExpbmtDZWxsQWRkcmVzc0ExPk82PC9MaW5rQ2VsbEFkZHJlc3NBMT4NCiAgICA8TGlua0NlbGxBZGRyZXNzUjFDMT5S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y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yPC9Db2xJZD4NCiAgICA8VGVtQXhpc1R5cD4xMDAwMDA8L1RlbUF4aXNUeXA+DQogICAgPE1lbnVObT7jgrvjgrDjg6Hjg7Pjg4jmg4XloLE8L01lbnVObT4NCiAgICA8SXRlbU5tPuWjsuS4iue3j+WIqeebijwvSXRlbU5tPg0KICAgIDxDb2xObT7lvZPmnJ/oh6rli5Xou4o8L0NvbE5tPg0KICAgIDxPcmlnaW5hbFZhbD41NSw0MzAsMTE0LDAwMDwvT3JpZ2luYWxWYWw+DQogICAgPExhc3ROdW1WYWw+NTUsNDMwPC9MYXN0TnVtVmFsPg0KICAgIDxSYXdMaW5rVmFsPjU1LDQzM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0" Error="">PD94bWwgdmVyc2lvbj0iMS4wIiBlbmNvZGluZz0idXRmLTgiPz4NCjxMaW5rSW5mb0V4Y2VsIHhtbG5zOnhzaT0iaHR0cDovL3d3dy53My5vcmcvMjAwMS9YTUxTY2hlbWEtaW5zdGFuY2UiIHhtbG5zOnhzZD0iaHR0cDovL3d3dy53My5vcmcvMjAwMS9YTUxTY2hlbWEiPg0KICA8TGlua0luZm9Db3JlPg0KICAgIDxMaW5rSWQ+NDIwPC9MaW5rSWQ+DQogICAgPEluZmxvd1ZhbD4xOC45PC9JbmZsb3dWYWw+DQogICAgPERpc3BWYWw+MTguOSA8L0Rpc3BWYWw+DQogICAgPExhc3RVcGRUaW1lPjIwMjQvMDcvMjkgODo0MTozMTwvTGFzdFVwZFRpbWU+DQogICAgPFdvcmtzaGVldE5NPlNFR01FTlTjgJBJRlJT44CRIDwvV29ya3NoZWV0Tk0+DQogICAgPExpbmtDZWxsQWRkcmVzc0ExPk83PC9MaW5rQ2VsbEFkZHJlc3NBMT4NCiAgICA8TGlua0NlbGxBZGRyZXNzUjFDMT5S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z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zPC9Db2xJZD4NCiAgICA8VGVtQXhpc1R5cD4xMDAwMDA8L1RlbUF4aXNUeXA+DQogICAgPE1lbnVObT7jgrvjgrDjg6Hjg7Pjg4jmg4XloLE8L01lbnVObT4NCiAgICA8SXRlbU5tPuWjsuS4iue3j+WIqeebijwvSXRlbU5tPg0KICAgIDxDb2xObT7lvZPmnJ/oiKrnqbrnlKPmpa3jg7vkuqTpgJrjg5fjg63jgrjjgqfjgq/jg4g8L0NvbE5tPg0KICAgIDxPcmlnaW5hbFZhbD4xOCw5NzYsMTY2LDAwMDwvT3JpZ2luYWxWYWw+DQogICAgPExhc3ROdW1WYWw+MTgsOTc2PC9MYXN0TnVtVmFsPg0KICAgIDxSYXdMaW5rVmFsPjE4LDk3N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3" Error="">PD94bWwgdmVyc2lvbj0iMS4wIiBlbmNvZGluZz0idXRmLTgiPz4NCjxMaW5rSW5mb0V4Y2VsIHhtbG5zOnhzaT0iaHR0cDovL3d3dy53My5vcmcvMjAwMS9YTUxTY2hlbWEtaW5zdGFuY2UiIHhtbG5zOnhzZD0iaHR0cDovL3d3dy53My5vcmcvMjAwMS9YTUxTY2hlbWEiPg0KICA8TGlua0luZm9Db3JlPg0KICAgIDxMaW5rSWQ+NDIzPC9MaW5rSWQ+DQogICAgPEluZmxvd1ZhbD4yOC4yPC9JbmZsb3dWYWw+DQogICAgPERpc3BWYWw+MjguMiA8L0Rpc3BWYWw+DQogICAgPExhc3RVcGRUaW1lPjIwMjQvMDcvMjkgODo0MTozMTwvTGFzdFVwZFRpbWU+DQogICAgPFdvcmtzaGVldE5NPlNFR01FTlTjgJBJRlJT44CRIDwvV29ya3NoZWV0Tk0+DQogICAgPExpbmtDZWxsQWRkcmVzc0ExPk84PC9MaW5rQ2VsbEFkZHJlc3NBMT4NCiAgICA8TGlua0NlbGxBZGRyZXNzUjFDMT5S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1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1PC9Db2xJZD4NCiAgICA8VGVtQXhpc1R5cD4xMDAwMDA8L1RlbUF4aXNUeXA+DQogICAgPE1lbnVObT7jgrvjgrDjg6Hjg7Pjg4jmg4XloLE8L01lbnVObT4NCiAgICA8SXRlbU5tPuWjsuS4iue3j+WIqeebijwvSXRlbU5tPg0KICAgIDxDb2xObT7lvZPmnJ/jgqTjg7Pjg5Xjg6njg7vjg5jjg6vjgrnjgrHjgqI8L0NvbE5tPg0KICAgIDxPcmlnaW5hbFZhbD4yOCwyNDMsMjE5LDAwMDwvT3JpZ2luYWxWYWw+DQogICAgPExhc3ROdW1WYWw+MjgsMjQzPC9MYXN0TnVtVmFsPg0KICAgIDxSYXdMaW5rVmFsPjI4LDI0Mz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5" Error="">PD94bWwgdmVyc2lvbj0iMS4wIiBlbmNvZGluZz0idXRmLTgiPz4NCjxMaW5rSW5mb0V4Y2VsIHhtbG5zOnhzaT0iaHR0cDovL3d3dy53My5vcmcvMjAwMS9YTUxTY2hlbWEtaW5zdGFuY2UiIHhtbG5zOnhzZD0iaHR0cDovL3d3dy53My5vcmcvMjAwMS9YTUxTY2hlbWEiPg0KICA8TGlua0luZm9Db3JlPg0KICAgIDxMaW5rSWQ+NDI1PC9MaW5rSWQ+DQogICAgPEluZmxvd1ZhbD44My40PC9JbmZsb3dWYWw+DQogICAgPERpc3BWYWw+ODMuNCA8L0Rpc3BWYWw+DQogICAgPExhc3RVcGRUaW1lPjIwMjQvMDcvMjkgODo0MTozMTwvTGFzdFVwZFRpbWU+DQogICAgPFdvcmtzaGVldE5NPlNFR01FTlTjgJBJRlJT44CRIDwvV29ya3NoZWV0Tk0+DQogICAgPExpbmtDZWxsQWRkcmVzc0ExPk85PC9MaW5rQ2VsbEFkZHJlc3NBMT4NCiAgICA8TGlua0NlbGxBZGRyZXNzUjFDMT5S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2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2PC9Db2xJZD4NCiAgICA8VGVtQXhpc1R5cD4xMDAwMDA8L1RlbUF4aXNUeXA+DQogICAgPE1lbnVObT7jgrvjgrDjg6Hjg7Pjg4jmg4XloLE8L01lbnVObT4NCiAgICA8SXRlbU5tPuWjsuS4iue3j+WIqeebijwvSXRlbU5tPg0KICAgIDxDb2xObT7lvZPmnJ/ph5HlsZ7jg7vos4fmupDjg7vjg6rjgrXjgqTjgq/jg6s8L0NvbE5tPg0KICAgIDxPcmlnaW5hbFZhbD44MywzNTAsNjcxLDAwMDwvT3JpZ2luYWxWYWw+DQogICAgPExhc3ROdW1WYWw+ODMsMzUwPC9MYXN0TnVtVmFsPg0KICAgIDxSYXdMaW5rVmFsPjgzLDM1M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8" Error="">PD94bWwgdmVyc2lvbj0iMS4wIiBlbmNvZGluZz0idXRmLTgiPz4NCjxMaW5rSW5mb0V4Y2VsIHhtbG5zOnhzaT0iaHR0cDovL3d3dy53My5vcmcvMjAwMS9YTUxTY2hlbWEtaW5zdGFuY2UiIHhtbG5zOnhzZD0iaHR0cDovL3d3dy53My5vcmcvMjAwMS9YTUxTY2hlbWEiPg0KICA8TGlua0luZm9Db3JlPg0KICAgIDxMaW5rSWQ+NDI4PC9MaW5rSWQ+DQogICAgPEluZmxvd1ZhbD42Mi41PC9JbmZsb3dWYWw+DQogICAgPERpc3BWYWw+NjIuNSA8L0Rpc3BWYWw+DQogICAgPExhc3RVcGRUaW1lPjIwMjQvMDcvMjkgODo0MTozMTwvTGFzdFVwZFRpbWU+DQogICAgPFdvcmtzaGVldE5NPlNFR01FTlTjgJBJRlJT44CRIDwvV29ya3NoZWV0Tk0+DQogICAgPExpbmtDZWxsQWRkcmVzc0ExPk8xMDwvTGlua0NlbGxBZGRyZXNzQTE+DQogICAgPExpbmtDZWxsQWRkcmVzc1IxQzE+UjE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UzMDEwMDEwMDc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UzMDEwMDEwMDc8L0NvbElkPg0KICAgIDxUZW1BeGlzVHlwPjEwMDAwMDwvVGVtQXhpc1R5cD4NCiAgICA8TWVudU5tPuOCu+OCsOODoeODs+ODiOaDheWgsTwvTWVudU5tPg0KICAgIDxJdGVtTm0+5aOy5LiK57eP5Yip55uKPC9JdGVtTm0+DQogICAgPENvbE5tPuW9k+acn+WMluWtpjwvQ29sTm0+DQogICAgPE9yaWdpbmFsVmFsPjYyLDUxOCwzNzMsMDAwPC9PcmlnaW5hbFZhbD4NCiAgICA8TGFzdE51bVZhbD42Miw1MTg8L0xhc3ROdW1WYWw+DQogICAgPFJhd0xpbmtWYWw+NjIsNTE4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1" Error="">PD94bWwgdmVyc2lvbj0iMS4wIiBlbmNvZGluZz0idXRmLTgiPz4NCjxMaW5rSW5mb0V4Y2VsIHhtbG5zOnhzaT0iaHR0cDovL3d3dy53My5vcmcvMjAwMS9YTUxTY2hlbWEtaW5zdGFuY2UiIHhtbG5zOnhzZD0iaHR0cDovL3d3dy53My5vcmcvMjAwMS9YTUxTY2hlbWEiPg0KICA8TGlua0luZm9Db3JlPg0KICAgIDxMaW5rSWQ+NDMxPC9MaW5rSWQ+DQogICAgPEluZmxvd1ZhbD4yOS40PC9JbmZsb3dWYWw+DQogICAgPERpc3BWYWw+MjkuNCA8L0Rpc3BWYWw+DQogICAgPExhc3RVcGRUaW1lPjIwMjQvMDcvMjkgODo0MTozMTwvTGFzdFVwZFRpbWU+DQogICAgPFdvcmtzaGVldE5NPlNFR01FTlTjgJBJRlJT44CRIDwvV29ya3NoZWV0Tk0+DQogICAgPExpbmtDZWxsQWRkcmVzc0ExPk8xMTwvTGlua0NlbGxBZGRyZXNzQTE+DQogICAgPExpbmtDZWxsQWRkcmVzc1IxQzE+UjE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UzMDEwMDEwMDg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UzMDEwMDEwMDg8L0NvbElkPg0KICAgIDxUZW1BeGlzVHlwPjEwMDAwMDwvVGVtQXhpc1R5cD4NCiAgICA8TWVudU5tPuOCu+OCsOODoeODs+ODiOaDheWgsTwvTWVudU5tPg0KICAgIDxJdGVtTm0+5aOy5LiK57eP5Yip55uKPC9JdGVtTm0+DQogICAgPENvbE5tPuW9k+acn+eUn+a0u+eUo+alreODu+OCouOCsOODquODk+OCuOODjeOCuTwvQ29sTm0+DQogICAgPE9yaWdpbmFsVmFsPjI5LDM5NSwzOTIsMDAwPC9PcmlnaW5hbFZhbD4NCiAgICA8TGFzdE51bVZhbD4yOSwzOTU8L0xhc3ROdW1WYWw+DQogICAgPFJhd0xpbmtWYWw+MjksMzk1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4" Error="">PD94bWwgdmVyc2lvbj0iMS4wIiBlbmNvZGluZz0idXRmLTgiPz4NCjxMaW5rSW5mb0V4Y2VsIHhtbG5zOnhzaT0iaHR0cDovL3d3dy53My5vcmcvMjAwMS9YTUxTY2hlbWEtaW5zdGFuY2UiIHhtbG5zOnhzZD0iaHR0cDovL3d3dy53My5vcmcvMjAwMS9YTUxTY2hlbWEiPg0KICA8TGlua0luZm9Db3JlPg0KICAgIDxMaW5rSWQ+NDM0PC9MaW5rSWQ+DQogICAgPEluZmxvd1ZhbD40NS4xPC9JbmZsb3dWYWw+DQogICAgPERpc3BWYWw+NDUuMSA8L0Rpc3BWYWw+DQogICAgPExhc3RVcGRUaW1lPjIwMjQvMDcvMjkgODo0MTozMTwvTGFzdFVwZFRpbWU+DQogICAgPFdvcmtzaGVldE5NPlNFR01FTlTjgJBJRlJT44CRIDwvV29ya3NoZWV0Tk0+DQogICAgPExpbmtDZWxsQWRkcmVzc0ExPk8xMjwvTGlua0NlbGxBZGRyZXNzQTE+DQogICAgPExpbmtDZWxsQWRkcmVzc1IxQzE+UjE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UzMDEwMDEwMDk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UzMDEwMDEwMDk8L0NvbElkPg0KICAgIDxUZW1BeGlzVHlwPjEwMDAwMDwvVGVtQXhpc1R5cD4NCiAgICA8TWVudU5tPuOCu+OCsOODoeODs+ODiOaDheWgsTwvTWVudU5tPg0KICAgIDxJdGVtTm0+5aOy5LiK57eP5Yip55uKPC9JdGVtTm0+DQogICAgPENvbE5tPuW9k+acn+ODquODhuODvOODq+ODu+OCs+ODs+OCt+ODpeODvOODnuODvOOCteODvOODk+OCuTwvQ29sTm0+DQogICAgPE9yaWdpbmFsVmFsPjQ1LDA3NiwxNjMsMDAwPC9PcmlnaW5hbFZhbD4NCiAgICA8TGFzdE51bVZhbD40NSwwNzY8L0xhc3ROdW1WYWw+DQogICAgPFJhd0xpbmtWYWw+NDUsMDc2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7" Error="">PD94bWwgdmVyc2lvbj0iMS4wIiBlbmNvZGluZz0idXRmLTgiPz4NCjxMaW5rSW5mb0V4Y2VsIHhtbG5zOnhzaT0iaHR0cDovL3d3dy53My5vcmcvMjAwMS9YTUxTY2hlbWEtaW5zdGFuY2UiIHhtbG5zOnhzZD0iaHR0cDovL3d3dy53My5vcmcvMjAwMS9YTUxTY2hlbWEiPg0KICA8TGlua0luZm9Db3JlPg0KICAgIDxMaW5rSWQ+NDM3PC9MaW5rSWQ+DQogICAgPEluZmxvd1ZhbD4xNC45PC9JbmZsb3dWYWw+DQogICAgPERpc3BWYWw+MTQuOSA8L0Rpc3BWYWw+DQogICAgPExhc3RVcGRUaW1lPjIwMjQvMDcvMjkgODo0MTozMTwvTGFzdFVwZFRpbWU+DQogICAgPFdvcmtzaGVldE5NPlNFR01FTlTjgJBJRlJT44CRIDwvV29ya3NoZWV0Tk0+DQogICAgPExpbmtDZWxsQWRkcmVzc0ExPk8xMzwvTGlua0NlbGxBZGRyZXNzQTE+DQogICAgPExpbmtDZWxsQWRkcmVzc1IxQzE+UjE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IzMDEwMT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IzMDEwMTAwMCM8L0NvbElkPg0KICAgIDxUZW1BeGlzVHlwPjEwMDAwMDwvVGVtQXhpc1R5cD4NCiAgICA8TWVudU5tPuOCu+OCsOODoeODs+ODiOaDheWgsTwvTWVudU5tPg0KICAgIDxJdGVtTm0+5aOy5LiK57eP5Yip55uKPC9JdGVtTm0+DQogICAgPENvbE5tPuW9k+acn+OBneOBruS7ljwvQ29sTm0+DQogICAgPE9yaWdpbmFsVmFsPjE0LDg2NiwwMTEsMDAwPC9PcmlnaW5hbFZhbD4NCiAgICA8TGFzdE51bVZhbD4xNCw4NjY8L0xhc3ROdW1WYWw+DQogICAgPFJhd0xpbmtWYWw+MTQsODY2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18" Error="">PD94bWwgdmVyc2lvbj0iMS4wIiBlbmNvZGluZz0idXRmLTgiPz4NCjxMaW5rSW5mb0V4Y2VsIHhtbG5zOnhzaT0iaHR0cDovL3d3dy53My5vcmcvMjAwMS9YTUxTY2hlbWEtaW5zdGFuY2UiIHhtbG5zOnhzZD0iaHR0cDovL3d3dy53My5vcmcvMjAwMS9YTUxTY2hlbWEiPg0KICA8TGlua0luZm9Db3JlPg0KICAgIDxMaW5rSWQ+NDE4PC9MaW5rSWQ+DQogICAgPEluZmxvd1ZhbD42LjA8L0luZmxvd1ZhbD4NCiAgICA8RGlzcFZhbD42LjAgPC9EaXNwVmFsPg0KICAgIDxMYXN0VXBkVGltZT4yMDI0LzA3LzI5IDg6NDE6MzE8L0xhc3RVcGRUaW1lPg0KICAgIDxXb3Jrc2hlZXROTT5TRUdNRU5U44CQSUZSU+OAkSA8L1dvcmtzaGVldE5NPg0KICAgIDxMaW5rQ2VsbEFkZHJlc3NBMT5SNjwvTGlua0NlbGxBZGRyZXNzQTE+DQogICAgPExpbmtDZWxsQWRkcmVzc1IxQzE+UjZ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M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I8L0NvbElkPg0KICAgIDxUZW1BeGlzVHlwPjEwMDAwMDwvVGVtQXhpc1R5cD4NCiAgICA8TWVudU5tPuOCu+OCsOODoeODs+ODiOaDheWgsTwvTWVudU5tPg0KICAgIDxJdGVtTm0+44K744Kw44Oh44Oz44OI5Yip55uKPC9JdGVtTm0+DQogICAgPENvbE5tPuW9k+acn+iHquWLlei7ijwvQ29sTm0+DQogICAgPE9yaWdpbmFsVmFsPjYsMDE2LDg4NCwwMDA8L09yaWdpbmFsVmFsPg0KICAgIDxMYXN0TnVtVmFsPjYsMDE2PC9MYXN0TnVtVmFsPg0KICAgIDxSYXdMaW5rVmFsPjYsMDE2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21" Error="">PD94bWwgdmVyc2lvbj0iMS4wIiBlbmNvZGluZz0idXRmLTgiPz4NCjxMaW5rSW5mb0V4Y2VsIHhtbG5zOnhzaT0iaHR0cDovL3d3dy53My5vcmcvMjAwMS9YTUxTY2hlbWEtaW5zdGFuY2UiIHhtbG5zOnhzZD0iaHR0cDovL3d3dy53My5vcmcvMjAwMS9YTUxTY2hlbWEiPg0KICA8TGlua0luZm9Db3JlPg0KICAgIDxMaW5rSWQ+NDIxPC9MaW5rSWQ+DQogICAgPEluZmxvd1ZhbD43LjA8L0luZmxvd1ZhbD4NCiAgICA8RGlzcFZhbD43LjAgPC9EaXNwVmFsPg0KICAgIDxMYXN0VXBkVGltZT4yMDI0LzA3LzI5IDg6NDE6MzE8L0xhc3RVcGRUaW1lPg0KICAgIDxXb3Jrc2hlZXROTT5TRUdNRU5U44CQSUZSU+OAkSA8L1dvcmtzaGVldE5NPg0KICAgIDxMaW5rQ2VsbEFkZHJlc3NBMT5SNzwvTGlua0NlbGxBZGRyZXNzQTE+DQogICAgPExpbmtDZWxsQWRkcmVzc1IxQzE+Ujd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M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M8L0NvbElkPg0KICAgIDxUZW1BeGlzVHlwPjEwMDAwMDwvVGVtQXhpc1R5cD4NCiAgICA8TWVudU5tPuOCu+OCsOODoeODs+ODiOaDheWgsTwvTWVudU5tPg0KICAgIDxJdGVtTm0+44K744Kw44Oh44Oz44OI5Yip55uKPC9JdGVtTm0+DQogICAgPENvbE5tPuW9k+acn+iIquepuueUo+alreODu+S6pOmAmuODl+ODreOCuOOCp+OCr+ODiDwvQ29sTm0+DQogICAgPE9yaWdpbmFsVmFsPjYsOTYwLDY3MywwMDA8L09yaWdpbmFsVmFsPg0KICAgIDxMYXN0TnVtVmFsPjYsOTYwPC9MYXN0TnVtVmFsPg0KICAgIDxSYXdMaW5rVmFsPjYsOTYw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24" Error="">PD94bWwgdmVyc2lvbj0iMS4wIiBlbmNvZGluZz0idXRmLTgiPz4NCjxMaW5rSW5mb0V4Y2VsIHhtbG5zOnhzaT0iaHR0cDovL3d3dy53My5vcmcvMjAwMS9YTUxTY2hlbWEtaW5zdGFuY2UiIHhtbG5zOnhzZD0iaHR0cDovL3d3dy53My5vcmcvMjAwMS9YTUxTY2hlbWEiPg0KICA8TGlua0luZm9Db3JlPg0KICAgIDxMaW5rSWQ+NDI0PC9MaW5rSWQ+DQogICAgPEluZmxvd1ZhbD43LjY8L0luZmxvd1ZhbD4NCiAgICA8RGlzcFZhbD43LjYgPC9EaXNwVmFsPg0KICAgIDxMYXN0VXBkVGltZT4yMDI0LzA3LzI5IDg6NDE6MzE8L0xhc3RVcGRUaW1lPg0KICAgIDxXb3Jrc2hlZXROTT5TRUdNRU5U44CQSUZSU+OAkSA8L1dvcmtzaGVldE5NPg0KICAgIDxMaW5rQ2VsbEFkZHJlc3NBMT5SODwvTGlua0NlbGxBZGRyZXNzQTE+DQogICAgPExpbmtDZWxsQWRkcmVzc1IxQzE+Ujh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N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U8L0NvbElkPg0KICAgIDxUZW1BeGlzVHlwPjEwMDAwMDwvVGVtQXhpc1R5cD4NCiAgICA8TWVudU5tPuOCu+OCsOODoeODs+ODiOaDheWgsTwvTWVudU5tPg0KICAgIDxJdGVtTm0+44K744Kw44Oh44Oz44OI5Yip55uKPC9JdGVtTm0+DQogICAgPENvbE5tPuW9k+acn+OCpOODs+ODleODqeODu+ODmOODq+OCueOCseOCojwvQ29sTm0+DQogICAgPE9yaWdpbmFsVmFsPjcsNjQ0LDU3OCwwMDA8L09yaWdpbmFsVmFsPg0KICAgIDxMYXN0TnVtVmFsPjcsNjQ0PC9MYXN0TnVtVmFsPg0KICAgIDxSYXdMaW5rVmFsPjcsNjQ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26" Error="">PD94bWwgdmVyc2lvbj0iMS4wIiBlbmNvZGluZz0idXRmLTgiPz4NCjxMaW5rSW5mb0V4Y2VsIHhtbG5zOnhzaT0iaHR0cDovL3d3dy53My5vcmcvMjAwMS9YTUxTY2hlbWEtaW5zdGFuY2UiIHhtbG5zOnhzZD0iaHR0cDovL3d3dy53My5vcmcvMjAwMS9YTUxTY2hlbWEiPg0KICA8TGlua0luZm9Db3JlPg0KICAgIDxMaW5rSWQ+NDI2PC9MaW5rSWQ+DQogICAgPEluZmxvd1ZhbD42Mi43PC9JbmZsb3dWYWw+DQogICAgPERpc3BWYWw+NjIuNyA8L0Rpc3BWYWw+DQogICAgPExhc3RVcGRUaW1lPjIwMjQvMDcvMjkgODo0MTozMTwvTGFzdFVwZFRpbWU+DQogICAgPFdvcmtzaGVldE5NPlNFR01FTlTjgJBJRlJT44CRIDwvV29ya3NoZWV0Tk0+DQogICAgPExpbmtDZWxsQWRkcmVzc0ExPlI5PC9MaW5rQ2VsbEFkZHJlc3NBMT4NCiAgICA8TGlua0NlbGxBZGRyZXNzUjFDMT5SOUMxO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VMzAxMDAxMDA2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jwvQ29sSWQ+DQogICAgPFRlbUF4aXNUeXA+MTAwMDAwPC9UZW1BeGlzVHlwPg0KICAgIDxNZW51Tm0+44K744Kw44Oh44Oz44OI5oOF5aCxPC9NZW51Tm0+DQogICAgPEl0ZW1ObT7jgrvjgrDjg6Hjg7Pjg4jliKnnm4o8L0l0ZW1ObT4NCiAgICA8Q29sTm0+5b2T5pyf6YeR5bGe44O76LOH5rqQ44O744Oq44K144Kk44Kv44OrPC9Db2xObT4NCiAgICA8T3JpZ2luYWxWYWw+NjIsNzA0LDk2MCwwMDA8L09yaWdpbmFsVmFsPg0KICAgIDxMYXN0TnVtVmFsPjYyLDcwNDwvTGFzdE51bVZhbD4NCiAgICA8UmF3TGlua1ZhbD42Miw3MDQ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9" Error="">PD94bWwgdmVyc2lvbj0iMS4wIiBlbmNvZGluZz0idXRmLTgiPz4NCjxMaW5rSW5mb0V4Y2VsIHhtbG5zOnhzaT0iaHR0cDovL3d3dy53My5vcmcvMjAwMS9YTUxTY2hlbWEtaW5zdGFuY2UiIHhtbG5zOnhzZD0iaHR0cDovL3d3dy53My5vcmcvMjAwMS9YTUxTY2hlbWEiPg0KICA8TGlua0luZm9Db3JlPg0KICAgIDxMaW5rSWQ+NDI5PC9MaW5rSWQ+DQogICAgPEluZmxvd1ZhbD4xOC42PC9JbmZsb3dWYWw+DQogICAgPERpc3BWYWw+MTguNiA8L0Rpc3BWYWw+DQogICAgPExhc3RVcGRUaW1lPjIwMjQvMDcvMjkgODo0MTozMTwvTGFzdFVwZFRpbWU+DQogICAgPFdvcmtzaGVldE5NPlNFR01FTlTjgJBJRlJT44CRIDwvV29ya3NoZWV0Tk0+DQogICAgPExpbmtDZWxsQWRkcmVzc0ExPlIxMDwvTGlua0NlbGxBZGRyZXNzQTE+DQogICAgPExpbmtDZWxsQWRkcmVzc1IxQzE+UjEwQzE4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c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3PC9Db2xJZD4NCiAgICA8VGVtQXhpc1R5cD4xMDAwMDA8L1RlbUF4aXNUeXA+DQogICAgPE1lbnVObT7jgrvjgrDjg6Hjg7Pjg4jmg4XloLE8L01lbnVObT4NCiAgICA8SXRlbU5tPuOCu+OCsOODoeODs+ODiOWIqeebijwvSXRlbU5tPg0KICAgIDxDb2xObT7lvZPmnJ/ljJblraY8L0NvbE5tPg0KICAgIDxPcmlnaW5hbFZhbD4xOCw2MTAsMjU2LDAwMDwvT3JpZ2luYWxWYWw+DQogICAgPExhc3ROdW1WYWw+MTgsNjEwPC9MYXN0TnVtVmFsPg0KICAgIDxSYXdMaW5rVmFsPjE4LDYxM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2" Error="">PD94bWwgdmVyc2lvbj0iMS4wIiBlbmNvZGluZz0idXRmLTgiPz4NCjxMaW5rSW5mb0V4Y2VsIHhtbG5zOnhzaT0iaHR0cDovL3d3dy53My5vcmcvMjAwMS9YTUxTY2hlbWEtaW5zdGFuY2UiIHhtbG5zOnhzZD0iaHR0cDovL3d3dy53My5vcmcvMjAwMS9YTUxTY2hlbWEiPg0KICA8TGlua0luZm9Db3JlPg0KICAgIDxMaW5rSWQ+NDMyPC9MaW5rSWQ+DQogICAgPEluZmxvd1ZhbD42LjM8L0luZmxvd1ZhbD4NCiAgICA8RGlzcFZhbD42LjMgPC9EaXNwVmFsPg0KICAgIDxMYXN0VXBkVGltZT4yMDI0LzA3LzI5IDg6NDE6MzE8L0xhc3RVcGRUaW1lPg0KICAgIDxXb3Jrc2hlZXROTT5TRUdNRU5U44CQSUZSU+OAkSA8L1dvcmtzaGVldE5NPg0KICAgIDxMaW5rQ2VsbEFkZHJlc3NBMT5SMTE8L0xpbmtDZWxsQWRkcmVzc0ExPg0KICAgIDxMaW5rQ2VsbEFkZHJlc3NSMUMxPlIxMUMxO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VMzAxMDAxMDA4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ODwvQ29sSWQ+DQogICAgPFRlbUF4aXNUeXA+MTAwMDAwPC9UZW1BeGlzVHlwPg0KICAgIDxNZW51Tm0+44K744Kw44Oh44Oz44OI5oOF5aCxPC9NZW51Tm0+DQogICAgPEl0ZW1ObT7jgrvjgrDjg6Hjg7Pjg4jliKnnm4o8L0l0ZW1ObT4NCiAgICA8Q29sTm0+5b2T5pyf55Sf5rS755Sj5qWt44O744Ki44Kw44Oq44OT44K444ON44K5PC9Db2xObT4NCiAgICA8T3JpZ2luYWxWYWw+NiwyOTQsODEyLDAwMDwvT3JpZ2luYWxWYWw+DQogICAgPExhc3ROdW1WYWw+NiwyOTQ8L0xhc3ROdW1WYWw+DQogICAgPFJhd0xpbmtWYWw+NiwyOTQ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35" Error="">PD94bWwgdmVyc2lvbj0iMS4wIiBlbmNvZGluZz0idXRmLTgiPz4NCjxMaW5rSW5mb0V4Y2VsIHhtbG5zOnhzaT0iaHR0cDovL3d3dy53My5vcmcvMjAwMS9YTUxTY2hlbWEtaW5zdGFuY2UiIHhtbG5zOnhzZD0iaHR0cDovL3d3dy53My5vcmcvMjAwMS9YTUxTY2hlbWEiPg0KICA8TGlua0luZm9Db3JlPg0KICAgIDxMaW5rSWQ+NDM1PC9MaW5rSWQ+DQogICAgPEluZmxvd1ZhbD42Ljg8L0luZmxvd1ZhbD4NCiAgICA8RGlzcFZhbD42LjggPC9EaXNwVmFsPg0KICAgIDxMYXN0VXBkVGltZT4yMDI0LzA3LzI5IDg6NDE6MzE8L0xhc3RVcGRUaW1lPg0KICAgIDxXb3Jrc2hlZXROTT5TRUdNRU5U44CQSUZSU+OAkSA8L1dvcmtzaGVldE5NPg0KICAgIDxMaW5rQ2VsbEFkZHJlc3NBMT5SMTI8L0xpbmtDZWxsQWRkcmVzc0ExPg0KICAgIDxMaW5rQ2VsbEFkZHJlc3NSMUMxPlIxMkMxO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VMzAxMDAxMDA5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OTwvQ29sSWQ+DQogICAgPFRlbUF4aXNUeXA+MTAwMDAwPC9UZW1BeGlzVHlwPg0KICAgIDxNZW51Tm0+44K744Kw44Oh44Oz44OI5oOF5aCxPC9NZW51Tm0+DQogICAgPEl0ZW1ObT7jgrvjgrDjg6Hjg7Pjg4jliKnnm4o8L0l0ZW1ObT4NCiAgICA8Q29sTm0+5b2T5pyf44Oq44OG44O844Or44O744Kz44Oz44K344Ol44O844Oe44O844K144O844OT44K5PC9Db2xObT4NCiAgICA8T3JpZ2luYWxWYWw+Niw4MzEsNjY1LDAwMDwvT3JpZ2luYWxWYWw+DQogICAgPExhc3ROdW1WYWw+Niw4MzE8L0xhc3ROdW1WYWw+DQogICAgPFJhd0xpbmtWYWw+Niw4MzE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38" Error="">PD94bWwgdmVyc2lvbj0iMS4wIiBlbmNvZGluZz0idXRmLTgiPz4NCjxMaW5rSW5mb0V4Y2VsIHhtbG5zOnhzaT0iaHR0cDovL3d3dy53My5vcmcvMjAwMS9YTUxTY2hlbWEtaW5zdGFuY2UiIHhtbG5zOnhzZD0iaHR0cDovL3d3dy53My5vcmcvMjAwMS9YTUxTY2hlbWEiPg0KICA8TGlua0luZm9Db3JlPg0KICAgIDxMaW5rSWQ+NDM4PC9MaW5rSWQ+DQogICAgPEluZmxvd1ZhbD4xLjU8L0luZmxvd1ZhbD4NCiAgICA8RGlzcFZhbD4xLjUgPC9EaXNwVmFsPg0KICAgIDxMYXN0VXBkVGltZT4yMDI0LzA3LzI5IDg6NDE6MzE8L0xhc3RVcGRUaW1lPg0KICAgIDxXb3Jrc2hlZXROTT5TRUdNRU5U44CQSUZSU+OAkSA8L1dvcmtzaGVldE5NPg0KICAgIDxMaW5rQ2VsbEFkZHJlc3NBMT5SMTM8L0xpbmtDZWxsQWRkcmVzc0ExPg0KICAgIDxMaW5rQ2VsbEFkZHJlc3NSMUMxPlIxM0MxO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SMzAxMDE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xMDAwIzwvQ29sSWQ+DQogICAgPFRlbUF4aXNUeXA+MTAwMDAwPC9UZW1BeGlzVHlwPg0KICAgIDxNZW51Tm0+44K744Kw44Oh44Oz44OI5oOF5aCxPC9NZW51Tm0+DQogICAgPEl0ZW1ObT7jgrvjgrDjg6Hjg7Pjg4jliKnnm4o8L0l0ZW1ObT4NCiAgICA8Q29sTm0+5b2T5pyf44Gd44Gu5LuWPC9Db2xObT4NCiAgICA8T3JpZ2luYWxWYWw+MSw1MjYsNTA4LDAwMDwvT3JpZ2luYWxWYWw+DQogICAgPExhc3ROdW1WYWw+MSw1MjY8L0xhc3ROdW1WYWw+DQogICAgPFJhd0xpbmtWYWw+MSw1MjY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19" Error="">PD94bWwgdmVyc2lvbj0iMS4wIiBlbmNvZGluZz0idXRmLTgiPz4NCjxMaW5rSW5mb0V4Y2VsIHhtbG5zOnhzaT0iaHR0cDovL3d3dy53My5vcmcvMjAwMS9YTUxTY2hlbWEtaW5zdGFuY2UiIHhtbG5zOnhzZD0iaHR0cDovL3d3dy53My5vcmcvMjAwMS9YTUxTY2hlbWEiPg0KICA8TGlua0luZm9Db3JlPg0KICAgIDxMaW5rSWQ+NDE5PC9MaW5rSWQ+DQogICAgPEluZmxvd1ZhbD4xODIuNzwvSW5mbG93VmFsPg0KICAgIDxEaXNwVmFsPjE4Mi43IDwvRGlzcFZhbD4NCiAgICA8TGFzdFVwZFRpbWU+MjAyNC8wNy8yOSA4OjQxOjMxPC9MYXN0VXBkVGltZT4NCiAgICA8V29ya3NoZWV0Tk0+U0VHTUVOVOOAkElGUlPjgJEgPC9Xb3Jrc2hlZXROTT4NCiAgICA8TGlua0NlbGxBZGRyZXNzQTE+VTY8L0xpbmtDZWxsQWRkcmVzc0ExPg0KICAgIDxMaW5rQ2VsbEFkZHJlc3NSMUMxPlI2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I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I8L0NvbElkPg0KICAgIDxUZW1BeGlzVHlwPjEwMDAwMDwvVGVtQXhpc1R5cD4NCiAgICA8TWVudU5tPuOCu+OCsOODoeODs+ODiOaDheWgsTwvTWVudU5tPg0KICAgIDxJdGVtTm0+44K744Kw44Oh44Oz44OI6LOH55SjPC9JdGVtTm0+DQogICAgPENvbE5tPuW9k+acn+iHquWLlei7ijwvQ29sTm0+DQogICAgPE9yaWdpbmFsVmFsPjE4Miw2OTEsODYyLDAwMDwvT3JpZ2luYWxWYWw+DQogICAgPExhc3ROdW1WYWw+MTgyLDY5MTwvTGFzdE51bVZhbD4NCiAgICA8UmF3TGlua1ZhbD4xODIsNjkx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22" Error="">PD94bWwgdmVyc2lvbj0iMS4wIiBlbmNvZGluZz0idXRmLTgiPz4NCjxMaW5rSW5mb0V4Y2VsIHhtbG5zOnhzaT0iaHR0cDovL3d3dy53My5vcmcvMjAwMS9YTUxTY2hlbWEtaW5zdGFuY2UiIHhtbG5zOnhzZD0iaHR0cDovL3d3dy53My5vcmcvMjAwMS9YTUxTY2hlbWEiPg0KICA8TGlua0luZm9Db3JlPg0KICAgIDxMaW5rSWQ+NDIyPC9MaW5rSWQ+DQogICAgPEluZmxvd1ZhbD4yMDEuNDwvSW5mbG93VmFsPg0KICAgIDxEaXNwVmFsPjIwMS40IDwvRGlzcFZhbD4NCiAgICA8TGFzdFVwZFRpbWU+MjAyNC8wNy8yOSA4OjQxOjMxPC9MYXN0VXBkVGltZT4NCiAgICA8V29ya3NoZWV0Tk0+U0VHTUVOVOOAkElGUlPjgJEgPC9Xb3Jrc2hlZXROTT4NCiAgICA8TGlua0NlbGxBZGRyZXNzQTE+VTc8L0xpbmtDZWxsQWRkcmVzc0ExPg0KICAgIDxMaW5rQ2VsbEFkZHJlc3NSMUMxPlI3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M8L0NvbElkPg0KICAgIDxUZW1BeGlzVHlwPjEwMDAwMDwvVGVtQXhpc1R5cD4NCiAgICA8TWVudU5tPuOCu+OCsOODoeODs+ODiOaDheWgsTwvTWVudU5tPg0KICAgIDxJdGVtTm0+44K744Kw44Oh44Oz44OI6LOH55SjPC9JdGVtTm0+DQogICAgPENvbE5tPuW9k+acn+iIquepuueUo+alreODu+S6pOmAmuODl+ODreOCuOOCp+OCr+ODiDwvQ29sTm0+DQogICAgPE9yaWdpbmFsVmFsPjIwMSwzNTQsMTc2LDAwMDwvT3JpZ2luYWxWYWw+DQogICAgPExhc3ROdW1WYWw+MjAxLDM1NDwvTGFzdE51bVZhbD4NCiAgICA8UmF3TGlua1ZhbD4yMDEsMzU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27" Error="">PD94bWwgdmVyc2lvbj0iMS4wIiBlbmNvZGluZz0idXRmLTgiPz4NCjxMaW5rSW5mb0V4Y2VsIHhtbG5zOnhzaT0iaHR0cDovL3d3dy53My5vcmcvMjAwMS9YTUxTY2hlbWEtaW5zdGFuY2UiIHhtbG5zOnhzZD0iaHR0cDovL3d3dy53My5vcmcvMjAwMS9YTUxTY2hlbWEiPg0KICA8TGlua0luZm9Db3JlPg0KICAgIDxMaW5rSWQ+NDI3PC9MaW5rSWQ+DQogICAgPEluZmxvd1ZhbD41MzEuOTwvSW5mbG93VmFsPg0KICAgIDxEaXNwVmFsPjUzMS45IDwvRGlzcFZhbD4NCiAgICA8TGFzdFVwZFRpbWU+MjAyNC8wNy8yOSA4OjQxOjMxPC9MYXN0VXBkVGltZT4NCiAgICA8V29ya3NoZWV0Tk0+U0VHTUVOVOOAkElGUlPjgJEgPC9Xb3Jrc2hlZXROTT4NCiAgICA8TGlua0NlbGxBZGRyZXNzQTE+VTk8L0xpbmtDZWxsQWRkcmVzc0ExPg0KICAgIDxMaW5rQ2VsbEFkZHJlc3NSMUMxPlI5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Y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Y8L0NvbElkPg0KICAgIDxUZW1BeGlzVHlwPjEwMDAwMDwvVGVtQXhpc1R5cD4NCiAgICA8TWVudU5tPuOCu+OCsOODoeODs+ODiOaDheWgsTwvTWVudU5tPg0KICAgIDxJdGVtTm0+44K744Kw44Oh44Oz44OI6LOH55SjPC9JdGVtTm0+DQogICAgPENvbE5tPuW9k+acn+mHkeWxnuODu+izh+a6kOODu+ODquOCteOCpOOCr+ODqzwvQ29sTm0+DQogICAgPE9yaWdpbmFsVmFsPjUzMSw4NzQsNjM2LDAwMDwvT3JpZ2luYWxWYWw+DQogICAgPExhc3ROdW1WYWw+NTMxLDg3NDwvTGFzdE51bVZhbD4NCiAgICA8UmF3TGlua1ZhbD41MzEsODc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0" Error="">PD94bWwgdmVyc2lvbj0iMS4wIiBlbmNvZGluZz0idXRmLTgiPz4NCjxMaW5rSW5mb0V4Y2VsIHhtbG5zOnhzaT0iaHR0cDovL3d3dy53My5vcmcvMjAwMS9YTUxTY2hlbWEtaW5zdGFuY2UiIHhtbG5zOnhzZD0iaHR0cDovL3d3dy53My5vcmcvMjAwMS9YTUxTY2hlbWEiPg0KICA8TGlua0luZm9Db3JlPg0KICAgIDxMaW5rSWQ+NDMwPC9MaW5rSWQ+DQogICAgPEluZmxvd1ZhbD4zMjIuMjwvSW5mbG93VmFsPg0KICAgIDxEaXNwVmFsPjMyMi4yIDwvRGlzcFZhbD4NCiAgICA8TGFzdFVwZFRpbWU+MjAyNC8wNy8yOSA4OjQxOjMxPC9MYXN0VXBkVGltZT4NCiAgICA8V29ya3NoZWV0Tk0+U0VHTUVOVOOAkElGUlPjgJEgPC9Xb3Jrc2hlZXROTT4NCiAgICA8TGlua0NlbGxBZGRyZXNzQTE+VTEwPC9MaW5rQ2VsbEFkZHJlc3NBMT4NCiAgICA8TGlua0NlbGxBZGRyZXNzUjFDMT5SMTBDMjE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N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NzwvQ29sSWQ+DQogICAgPFRlbUF4aXNUeXA+MTAwMDAwPC9UZW1BeGlzVHlwPg0KICAgIDxNZW51Tm0+44K744Kw44Oh44Oz44OI5oOF5aCxPC9NZW51Tm0+DQogICAgPEl0ZW1ObT7jgrvjgrDjg6Hjg7Pjg4jos4fnlKM8L0l0ZW1ObT4NCiAgICA8Q29sTm0+5b2T5pyf5YyW5a2mPC9Db2xObT4NCiAgICA8T3JpZ2luYWxWYWw+MzIyLDE4OSw1MzEsMDAwPC9PcmlnaW5hbFZhbD4NCiAgICA8TGFzdE51bVZhbD4zMjIsMTg5PC9MYXN0TnVtVmFsPg0KICAgIDxSYXdMaW5rVmFsPjMyMiwxODk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33" Error="">PD94bWwgdmVyc2lvbj0iMS4wIiBlbmNvZGluZz0idXRmLTgiPz4NCjxMaW5rSW5mb0V4Y2VsIHhtbG5zOnhzaT0iaHR0cDovL3d3dy53My5vcmcvMjAwMS9YTUxTY2hlbWEtaW5zdGFuY2UiIHhtbG5zOnhzZD0iaHR0cDovL3d3dy53My5vcmcvMjAwMS9YTUxTY2hlbWEiPg0KICA8TGlua0luZm9Db3JlPg0KICAgIDxMaW5rSWQ+NDMzPC9MaW5rSWQ+DQogICAgPEluZmxvd1ZhbD4yMzguOTwvSW5mbG93VmFsPg0KICAgIDxEaXNwVmFsPjIzOC45IDwvRGlzcFZhbD4NCiAgICA8TGFzdFVwZFRpbWU+MjAyNC8wNy8yOSA4OjQxOjMxPC9MYXN0VXBkVGltZT4NCiAgICA8V29ya3NoZWV0Tk0+U0VHTUVOVOOAkElGUlPjgJEgPC9Xb3Jrc2hlZXROTT4NCiAgICA8TGlua0NlbGxBZGRyZXNzQTE+VTExPC9MaW5rQ2VsbEFkZHJlc3NBMT4NCiAgICA8TGlua0NlbGxBZGRyZXNzUjFDMT5SMTFDMjE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OC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DwvQ29sSWQ+DQogICAgPFRlbUF4aXNUeXA+MTAwMDAwPC9UZW1BeGlzVHlwPg0KICAgIDxNZW51Tm0+44K744Kw44Oh44Oz44OI5oOF5aCxPC9NZW51Tm0+DQogICAgPEl0ZW1ObT7jgrvjgrDjg6Hjg7Pjg4jos4fnlKM8L0l0ZW1ObT4NCiAgICA8Q29sTm0+5b2T5pyf55Sf5rS755Sj5qWt44O744Ki44Kw44Oq44OT44K444ON44K5PC9Db2xObT4NCiAgICA8T3JpZ2luYWxWYWw+MjM4LDkwNywyNTcsMDAwPC9PcmlnaW5hbFZhbD4NCiAgICA8TGFzdE51bVZhbD4yMzgsOTA3PC9MYXN0TnVtVmFsPg0KICAgIDxSYXdMaW5rVmFsPjIzOCw5MDc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36" Error="">PD94bWwgdmVyc2lvbj0iMS4wIiBlbmNvZGluZz0idXRmLTgiPz4NCjxMaW5rSW5mb0V4Y2VsIHhtbG5zOnhzaT0iaHR0cDovL3d3dy53My5vcmcvMjAwMS9YTUxTY2hlbWEtaW5zdGFuY2UiIHhtbG5zOnhzZD0iaHR0cDovL3d3dy53My5vcmcvMjAwMS9YTUxTY2hlbWEiPg0KICA8TGlua0luZm9Db3JlPg0KICAgIDxMaW5rSWQ+NDM2PC9MaW5rSWQ+DQogICAgPEluZmxvd1ZhbD40MTkuOTwvSW5mbG93VmFsPg0KICAgIDxEaXNwVmFsPjQxOS45IDwvRGlzcFZhbD4NCiAgICA8TGFzdFVwZFRpbWU+MjAyNC8wNy8yOSA4OjQxOjMxPC9MYXN0VXBkVGltZT4NCiAgICA8V29ya3NoZWV0Tk0+U0VHTUVOVOOAkElGUlPjgJEgPC9Xb3Jrc2hlZXROTT4NCiAgICA8TGlua0NlbGxBZGRyZXNzQTE+VTEyPC9MaW5rQ2VsbEFkZHJlc3NBMT4NCiAgICA8TGlua0NlbGxBZGRyZXNzUjFDMT5SMTJDMjE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O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TwvQ29sSWQ+DQogICAgPFRlbUF4aXNUeXA+MTAwMDAwPC9UZW1BeGlzVHlwPg0KICAgIDxNZW51Tm0+44K744Kw44Oh44Oz44OI5oOF5aCxPC9NZW51Tm0+DQogICAgPEl0ZW1ObT7jgrvjgrDjg6Hjg7Pjg4jos4fnlKM8L0l0ZW1ObT4NCiAgICA8Q29sTm0+5b2T5pyf44Oq44OG44O844Or44O744Kz44Oz44K344Ol44O844Oe44O844K144O844OT44K5PC9Db2xObT4NCiAgICA8T3JpZ2luYWxWYWw+NDE5LDkxNywyMjcsMDAwPC9PcmlnaW5hbFZhbD4NCiAgICA8TGFzdE51bVZhbD40MTksOTE3PC9MYXN0TnVtVmFsPg0KICAgIDxSYXdMaW5rVmFsPjQxOSw5MTc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39" Error="">PD94bWwgdmVyc2lvbj0iMS4wIiBlbmNvZGluZz0idXRmLTgiPz4NCjxMaW5rSW5mb0V4Y2VsIHhtbG5zOnhzaT0iaHR0cDovL3d3dy53My5vcmcvMjAwMS9YTUxTY2hlbWEtaW5zdGFuY2UiIHhtbG5zOnhzZD0iaHR0cDovL3d3dy53My5vcmcvMjAwMS9YTUxTY2hlbWEiPg0KICA8TGlua0luZm9Db3JlPg0KICAgIDxMaW5rSWQ+NDM5PC9MaW5rSWQ+DQogICAgPEluZmxvd1ZhbD4yODIuMzwvSW5mbG93VmFsPg0KICAgIDxEaXNwVmFsPjI4Mi4zIDwvRGlzcFZhbD4NCiAgICA8TGFzdFVwZFRpbWU+MjAyNC8wNy8yOSA4OjQxOjMxPC9MYXN0VXBkVGltZT4NCiAgICA8V29ya3NoZWV0Tk0+U0VHTUVOVOOAkElGUlPjgJEgPC9Xb3Jrc2hlZXROTT4NCiAgICA8TGlua0NlbGxBZGRyZXNzQTE+VTEzPC9MaW5rQ2VsbEFkZHJlc3NBMT4NCiAgICA8TGlua0NlbGxBZGRyZXNzUjFDMT5SMTNDMjE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UjMwMTAx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UjMwMTAxMDAwIzwvQ29sSWQ+DQogICAgPFRlbUF4aXNUeXA+MTAwMDAwPC9UZW1BeGlzVHlwPg0KICAgIDxNZW51Tm0+44K744Kw44Oh44Oz44OI5oOF5aCxPC9NZW51Tm0+DQogICAgPEl0ZW1ObT7jgrvjgrDjg6Hjg7Pjg4jos4fnlKM8L0l0ZW1ObT4NCiAgICA8Q29sTm0+5b2T5pyf44Gd44Gu5LuWPC9Db2xObT4NCiAgICA8T3JpZ2luYWxWYWw+MjgyLDI2MCwzMzIsMDAwPC9PcmlnaW5hbFZhbD4NCiAgICA8TGFzdE51bVZhbD4yODIsMjYwPC9MYXN0TnVtVmFsPg0KICAgIDxSYXdMaW5rVmFsPjI4MiwyNj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41" Error="">PD94bWwgdmVyc2lvbj0iMS4wIiBlbmNvZGluZz0idXRmLTgiPz4NCjxMaW5rSW5mb0V4Y2VsIHhtbG5zOnhzaT0iaHR0cDovL3d3dy53My5vcmcvMjAwMS9YTUxTY2hlbWEtaW5zdGFuY2UiIHhtbG5zOnhzZD0iaHR0cDovL3d3dy53My5vcmcvMjAwMS9YTUxTY2hlbWEiPg0KICA8TGlua0luZm9Db3JlPg0KICAgIDxMaW5rSWQ+NDQxPC9MaW5rSWQ+DQogICAgPEluZmxvd1ZhbD4xLDExMjwvSW5mbG93VmFsPg0KICAgIDxEaXNwVmFsPjEsMTEyLjA8L0Rpc3BWYWw+DQogICAgPExhc3RVcGRUaW1lPjIwMjQvMDcvMjkgODo0MTozMTwvTGFzdFVwZFRpbWU+DQogICAgPFdvcmtzaGVldE5NPkVUQzwvV29ya3NoZWV0Tk0+DQogICAgPExpbmtDZWxsQWRkcmVzc0ExPkFCNjwvTGlua0NlbGxBZGRyZXNzQTE+DQogICAgPExpbmtDZWxsQWRkcmVzc1IxQzE+UjZDMjg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ND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ExMSwyNDcsMzkwLDAwMDwvT3JpZ2luYWxWYWw+DQogICAgPExhc3ROdW1WYWw+MTExLDI0NzwvTGFzdE51bVZhbD4NCiAgICA8UmF3TGlua1ZhbD4xMTEsMjQ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2" Error="">PD94bWwgdmVyc2lvbj0iMS4wIiBlbmNvZGluZz0idXRmLTgiPz4NCjxMaW5rSW5mb0V4Y2VsIHhtbG5zOnhzaT0iaHR0cDovL3d3dy53My5vcmcvMjAwMS9YTUxTY2hlbWEtaW5zdGFuY2UiIHhtbG5zOnhzZD0iaHR0cDovL3d3dy53My5vcmcvMjAwMS9YTUxTY2hlbWEiPg0KICA8TGlua0luZm9Db3JlPg0KICAgIDxMaW5rSWQ+NDQyPC9MaW5rSWQ+DQogICAgPEluZmxvd1ZhbD4yNiw2MDg8L0luZmxvd1ZhbD4NCiAgICA8RGlzcFZhbD4yNiw2MDguMDwvRGlzcFZhbD4NCiAgICA8TGFzdFVwZFRpbWU+MjAyNC8wNy8yOSA4OjQxOjMxPC9MYXN0VXBkVGltZT4NCiAgICA8V29ya3NoZWV0Tk0+RVRDPC9Xb3Jrc2hlZXROTT4NCiAgICA8TGlua0NlbGxBZGRyZXNzQTE+QUI3PC9MaW5rQ2VsbEFkZHJlc3NBMT4NCiAgICA8TGlua0NlbGxBZGRyZXNzUjFDMT5SN0MyO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x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WjAwMDAjPC9JdGVtSWQ+DQogICAgPERpc3BJdGVtSWQ+SzExMFowMDAwMDwvRGlzcEl0ZW1JZD4NCiAgICA8Q29sSWQ+UjMwMTAwMDAwIzwvQ29sSWQ+DQogICAgPFRlbUF4aXNUeXA+MTAwMDAwPC9UZW1BeGlzVHlwPg0KICAgIDxNZW51Tm0+6YCj57WQ6LKh5pS/54q25oWL6KiI566X5pu4PC9NZW51Tm0+DQogICAgPEl0ZW1ObT7os4fnlKPlkIjoqIg8L0l0ZW1ObT4NCiAgICA8Q29sTm0+5b2T5pyf6YeR6aGNPC9Db2xObT4NCiAgICA8T3JpZ2luYWxWYWw+Miw2NjAsODQzLDQ5OCwwMDA8L09yaWdpbmFsVmFsPg0KICAgIDxMYXN0TnVtVmFsPjIsNjYwLDg0MzwvTGFzdE51bVZhbD4NCiAgICA8UmF3TGlua1ZhbD4yLDY2MCw4N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5" Error="">PD94bWwgdmVyc2lvbj0iMS4wIiBlbmNvZGluZz0idXRmLTgiPz4NCjxMaW5rSW5mb0V4Y2VsIHhtbG5zOnhzaT0iaHR0cDovL3d3dy53My5vcmcvMjAwMS9YTUxTY2hlbWEtaW5zdGFuY2UiIHhtbG5zOnhzZD0iaHR0cDovL3d3dy53My5vcmcvMjAwMS9YTUxTY2hlbWEiPg0KICA8TGlua0luZm9Db3JlPg0KICAgIDxMaW5rSWQ+NDQ1PC9MaW5rSWQ+DQogICAgPEluZmxvd1ZhbD44LDM3NzwvSW5mbG93VmFsPg0KICAgIDxEaXNwVmFsPjgsMzc3LjA8L0Rpc3BWYWw+DQogICAgPExhc3RVcGRUaW1lPjIwMjQvMDcvMjkgODo0MTozMTwvTGFzdFVwZFRpbWU+DQogICAgPFdvcmtzaGVldE5NPkVUQzwvV29ya3NoZWV0Tk0+DQogICAgPExpbmtDZWxsQWRkcmVzc0ExPkFCODwvTGlua0NlbGxBZGRyZXNzQTE+DQogICAgPExpbmtDZWxsQWRkcmVzc1IxQzE+Ujh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TAwMDAwMDAwMC8xLzEvMjQyL0sxMjQ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NDAwMDAwIzwvSXRlbUlkPg0KICAgIDxEaXNwSXRlbUlkPksxMjQwMDAwMDA8L0Rpc3BJdGVtSWQ+DQogICAgPENvbElkPlIzMDEwMDAwMCM8L0NvbElkPg0KICAgIDxUZW1BeGlzVHlwPjEwMDAwMDwvVGVtQXhpc1R5cD4NCiAgICA8TWVudU5tPuiyoeaUv+eKtuaFizwvTWVudU5tPg0KICAgIDxJdGVtTm0+6Kaq5Lya56S+44Gu5omA5pyJ6ICF44Gr5biw5bGe44GZ44KL5oyB5YiGPC9JdGVtTm0+DQogICAgPENvbE5tPjIw5pyfPC9Db2xObT4NCiAgICA8T3JpZ2luYWxWYWw+ODM3LDcxMyw0NTEsMDAwPC9PcmlnaW5hbFZhbD4NCiAgICA8TGFzdE51bVZhbD44MzcsNzEzPC9MYXN0TnVtVmFsPg0KICAgIDxSYXdMaW5rVmFsPjgzNyw3MTM8L1Jhd0xpbmtWYWw+DQogICAgPFZpZXdVbml0VHlwPjc8L1ZpZXdVbml0VHlwPg0KICAgIDxEZWNpbWFsUG9pbnQ+MDwvRGVjaW1hbFBvaW50Pg0KICAgIDxSb3VuZFR5cD4yPC9Sb3VuZFR5cD4NCiAgICA8TnVtVGV4dFR5cD4zPC9OdW1UZXh0VHlwPg0KICAgIDxDbGFzc1R5cD4zPC9DbGFzc1R5cD4NCiAgICA8RFRvdGFsWU1ESE1TPjIwMjMvMTIvMDggMTU6MzQ6MDk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4" Error="">PD94bWwgdmVyc2lvbj0iMS4wIiBlbmNvZGluZz0idXRmLTgiPz4NCjxMaW5rSW5mb0V4Y2VsIHhtbG5zOnhzaT0iaHR0cDovL3d3dy53My5vcmcvMjAwMS9YTUxTY2hlbWEtaW5zdGFuY2UiIHhtbG5zOnhzZD0iaHR0cDovL3d3dy53My5vcmcvMjAwMS9YTUxTY2hlbWEiPg0KICA8TGlua0luZm9Db3JlPg0KICAgIDxMaW5rSWQ+NDQ0PC9MaW5rSWQ+DQogICAgPEluZmxvd1ZhbD4zMS41PC9JbmZsb3dWYWw+DQogICAgPERpc3BWYWw+MzEuNTwvRGlzcFZhbD4NCiAgICA8TGFzdFVwZFRpbWU+MjAyNC8wNy8yOSA4OjQxOjMxPC9MYXN0VXBkVGltZT4NCiAgICA8V29ya3NoZWV0Tk0+RVRDPC9Xb3Jrc2hlZXROTT4NCiAgICA8TGlua0NlbGxBZGRyZXNzQTE+QUI5PC9MaW5rQ2VsbEFkZHJlc3NBMT4NCiAgICA8TGlua0NlbGxBZGRyZXNzUjFDMT5SOU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xMDAwMDAwMDAwLzEvMS8yNDIvSzEyNT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EwMDAwMDAwMDA8L0R0S2luZElkPg0KICAgIDxEb2NUeXA+MTwvRG9jVHlwPg0KICAgIDxEb2NUeXBObSAvPg0KICAgIDxTdW1BY1R5cD4xPC9TdW1BY1R5cD4NCiAgICA8U2hlZXRUeXA+MjQyPC9TaGVldFR5cD4NCiAgICA8U2hlZXRObT7plovnpLrmlbDlgKTnorroqo0o6ZaL56S65Y2Y5L2NMSk8L1NoZWV0Tm0+DQogICAgPEl0ZW1JZD5LMTI1MDAwMDAjPC9JdGVtSWQ+DQogICAgPERpc3BJdGVtSWQ+SzEyNTAwMDAwMDwvRGlzcEl0ZW1JZD4NCiAgICA8Q29sSWQ+UjMwMTAwMDAwIzwvQ29sSWQ+DQogICAgPFRlbUF4aXNUeXA+MTAwMDAwPC9UZW1BeGlzVHlwPg0KICAgIDxNZW51Tm0+6LKh5pS/54q25oWLPC9NZW51Tm0+DQogICAgPEl0ZW1ObT7opqrkvJrnpL7miYDmnInogIXluLDlsZ7mjIHliIbmr5Tnjoc8L0l0ZW1ObT4NCiAgICA8Q29sTm0+MjDmnJ88L0NvbE5tPg0KICAgIDxPcmlnaW5hbFZhbD4zMS40ODM8L09yaWdpbmFsVmFsPg0KICAgIDxMYXN0TnVtVmFsPjMxLjU8L0xhc3ROdW1WYWw+DQogICAgPFJhd0xpbmtWYWw+MzEuNTwvUmF3TGlua1ZhbD4NCiAgICA8Vmlld1VuaXRUeXA+MTwvVmlld1VuaXRUeXA+DQogICAgPERlY2ltYWxQb2ludD4xPC9EZWNpbWFsUG9pbnQ+DQogICAgPFJvdW5kVHlwPjE8L1JvdW5kVHlwPg0KICAgIDxOdW1UZXh0VHlwPjM8L051bVRleHRUeXA+DQogICAgPENsYXNzVHlwPjM8L0NsYXNzVHlwPg0KICAgIDxEVG90YWxZTURITVM+MjAyMy8xMi8wOCAxNTozNDow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7" Error="">PD94bWwgdmVyc2lvbj0iMS4wIiBlbmNvZGluZz0idXRmLTgiPz4NCjxMaW5rSW5mb0V4Y2VsIHhtbG5zOnhzaT0iaHR0cDovL3d3dy53My5vcmcvMjAwMS9YTUxTY2hlbWEtaW5zdGFuY2UiIHhtbG5zOnhzZD0iaHR0cDovL3d3dy53My5vcmcvMjAwMS9YTUxTY2hlbWEiPg0KICA8TGlua0luZm9Db3JlPg0KICAgIDxMaW5rSWQ+NDQ3PC9MaW5rSWQ+DQogICAgPEluZmxvd1ZhbD40ODEuOTQ8L0luZmxvd1ZhbD4NCiAgICA8RGlzcFZhbD40ODEuOTQgPC9EaXNwVmFsPg0KICAgIDxMYXN0VXBkVGltZT4yMDI0LzA3LzI5IDg6NDE6MzE8L0xhc3RVcGRUaW1lPg0KICAgIDxXb3Jrc2hlZXROTT5FVEM8L1dvcmtzaGVldE5NPg0KICAgIDxMaW5rQ2VsbEFkZHJlc3NBMT5BQjI3PC9MaW5rQ2VsbEFkZHJlc3NBMT4NCiAgICA8TGlua0NlbGxBZGRyZXNzUjFDMT5SMjd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DUwMDAwMDAwMC8xLzEvMjQyL0sxMTY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wNTAwMDAwMDAwPC9EdEtpbmRJZD4NCiAgICA8RG9jVHlwPjE8L0RvY1R5cD4NCiAgICA8RG9jVHlwTm0gLz4NCiAgICA8U3VtQWNUeXA+MTwvU3VtQWNUeXA+DQogICAgPFNoZWV0VHlwPjI0MjwvU2hlZXRUeXA+DQogICAgPFNoZWV0Tm0+6ZaL56S65pWw5YCk56K66KqNKOmWi+ekuuWNmOS9jTEpPC9TaGVldE5tPg0KICAgIDxJdGVtSWQ+SzExNjAwMDAwIzwvSXRlbUlkPg0KICAgIDxEaXNwSXRlbUlkPksxMTYwMDAwMDA8L0Rpc3BJdGVtSWQ+DQogICAgPENvbElkPlIzMDEwMDAwMCM8L0NvbElkPg0KICAgIDxUZW1BeGlzVHlwPjEwMDAwMDwvVGVtQXhpc1R5cD4NCiAgICA8TWVudU5tPue1jOWWtuaIkOe4vjwvTWVudU5tPg0KICAgIDxJdGVtTm0+5Z+65pys55qE77yR5qCq5b2T44Gf44KK5b2T5pyf5Yip55uKPC9JdGVtTm0+DQogICAgPENvbE5tPjIw5pyfPC9Db2xObT4NCiAgICA8T3JpZ2luYWxWYWw+NDgxLjk0NDwvT3JpZ2luYWxWYWw+DQogICAgPExhc3ROdW1WYWw+NDgxLjk0PC9MYXN0TnVtVmFsPg0KICAgIDxSYXdMaW5rVmFsPjQ4MS45NDwvUmF3TGlua1ZhbD4NCiAgICA8Vmlld1VuaXRUeXA+MTwvVmlld1VuaXRUeXA+DQogICAgPERlY2ltYWxQb2ludD4yPC9EZWNpbWFsUG9pbnQ+DQogICAgPFJvdW5kVHlwPjE8L1JvdW5kVHlwPg0KICAgIDxOdW1UZXh0VHlwPjM8L051bVRleHRUeXA+DQogICAgPENsYXNzVHlwPjM8L0NsYXNzVHlwPg0KICAgIDxEVG90YWxZTURITVM+MjAyMy8xMi8wNCAxOTo0Mj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6" Error="">PD94bWwgdmVyc2lvbj0iMS4wIiBlbmNvZGluZz0idXRmLTgiPz4NCjxMaW5rSW5mb0V4Y2VsIHhtbG5zOnhzaT0iaHR0cDovL3d3dy53My5vcmcvMjAwMS9YTUxTY2hlbWEtaW5zdGFuY2UiIHhtbG5zOnhzZD0iaHR0cDovL3d3dy53My5vcmcvMjAwMS9YTUxTY2hlbWEiPg0KICA8TGlua0luZm9Db3JlPg0KICAgIDxMaW5rSWQ+NDQ2PC9MaW5rSWQ+DQogICAgPEluZmxvd1ZhbD4zLDYyOS4zNDwvSW5mbG93VmFsPg0KICAgIDxEaXNwVmFsPjMsNjI5LjM0IDwvRGlzcFZhbD4NCiAgICA8TGFzdFVwZFRpbWU+MjAyNC8wNy8yOSA4OjQxOjMxPC9MYXN0VXBkVGltZT4NCiAgICA8V29ya3NoZWV0Tk0+RVRDPC9Xb3Jrc2hlZXROTT4NCiAgICA8TGlua0NlbGxBZGRyZXNzQTE+QUIyODwvTGlua0NlbGxBZGRyZXNzQTE+DQogICAgPExpbmtDZWxsQWRkcmVzc1IxQzE+UjI4QzI4PC9MaW5rQ2VsbEFkZHJlc3NSMUMxPg0KICAgIDxDZWxsQmFja2dyb3VuZENvbG9yPjE2Nzc3MjE1PC9DZWxsQmFja2dyb3VuZENvbG9yPg0KICAgIDxDZWxsQmFja2dyb3VuZENvbG9ySW5kZXg+LTQxNDI8L0NlbGxCYWNrZ3JvdW5kQ29sb3JJbmRleD4NCiAgPC9MaW5rSW5mb0NvcmU+DQogIDxMaW5rSW5mb1hzYT4NCiAgICA8QXVJZD4wNTU5Ny8yMC8xLzAvRDIzMDE1MDA1MDEwMDAwMDAwMDAvMS8xLzI0Mi9LMTI3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TUwMDUwMTAwMDAwMDAwMDwvRHRLaW5kSWQ+DQogICAgPERvY1R5cD4xPC9Eb2NUeXA+DQogICAgPERvY1R5cE5tIC8+DQogICAgPFN1bUFjVHlwPjE8L1N1bUFjVHlwPg0KICAgIDxTaGVldFR5cD4yNDI8L1NoZWV0VHlwPg0KICAgIDxTaGVldE5tPumWi+ekuuaVsOWApOeiuuiqjSjplovnpLrljZjkvY0xKTwvU2hlZXRObT4NCiAgICA8SXRlbUlkPksxMjcwMDAwMCM8L0l0ZW1JZD4NCiAgICA8RGlzcEl0ZW1JZD5LMTI3MDAwMDAwPC9EaXNwSXRlbUlkPg0KICAgIDxDb2xJZD5SMzAxMDAwMDAjPC9Db2xJZD4NCiAgICA8VGVtQXhpc1R5cD4xMDAwMDA8L1RlbUF4aXNUeXA+DQogICAgPE1lbnVObT7osqHmlL/nirbmhYs8L01lbnVObT4NCiAgICA8SXRlbU5tPu+8keagquW9k+OBn+OCiuimquS8muekvuaJgOacieiAheW4sOWxnuaMgeWIhjwvSXRlbU5tPg0KICAgIDxDb2xObT4yMOacnzwvQ29sTm0+DQogICAgPE9yaWdpbmFsVmFsPjMsNjI5LjM0MTwvT3JpZ2luYWxWYWw+DQogICAgPExhc3ROdW1WYWw+Myw2MjkuMzQ8L0xhc3ROdW1WYWw+DQogICAgPFJhd0xpbmtWYWw+Myw2MjkuMzQ8L1Jhd0xpbmtWYWw+DQogICAgPFZpZXdVbml0VHlwPjE8L1ZpZXdVbml0VHlwPg0KICAgIDxEZWNpbWFsUG9pbnQ+MjwvRGVjaW1hbFBvaW50Pg0KICAgIDxSb3VuZFR5cD4xPC9Sb3VuZFR5cD4NCiAgICA8TnVtVGV4dFR5cD4zPC9OdW1UZXh0VHlwPg0KICAgIDxDbGFzc1R5cD4zPC9DbGFzc1R5cD4NCiAgICA8RFRvdGFsWU1ESE1TPjIwMjMvMTIvMDggMTU6MzQ6M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0" Error="">PD94bWwgdmVyc2lvbj0iMS4wIiBlbmNvZGluZz0idXRmLTgiPz4NCjxMaW5rSW5mb0V4Y2VsIHhtbG5zOnhzaT0iaHR0cDovL3d3dy53My5vcmcvMjAwMS9YTUxTY2hlbWEtaW5zdGFuY2UiIHhtbG5zOnhzZD0iaHR0cDovL3d3dy53My5vcmcvMjAwMS9YTUxTY2hlbWEiPg0KICA8TGlua0luZm9Db3JlPg0KICAgIDxMaW5rSWQ+NDUwPC9MaW5rSWQ+DQogICAgPEluZmxvd1ZhbD4yMzAsODMwLDQ1MTwvSW5mbG93VmFsPg0KICAgIDxEaXNwVmFsPjIzMCw4MzAsNDUxIDwvRGlzcFZhbD4NCiAgICA8TGFzdFVwZFRpbWU+MjAyNC8wNy8yOSA4OjQxOjMxPC9MYXN0VXBkVGltZT4NCiAgICA8V29ya3NoZWV0Tk0+RVRDPC9Xb3Jrc2hlZXROTT4NCiAgICA8TGlua0NlbGxBZGRyZXNzQTE+QUIyMzwvTGlua0NlbGxBZGRyZXNzQTE+DQogICAgPExpbmtDZWxsQWRkcmVzc1IxQzE+UjIzQzI4PC9MaW5rQ2VsbEFkZHJlc3NSMUMxPg0KICAgIDxDZWxsQmFja2dyb3VuZENvbG9yPjE2Nzc3MjE1PC9DZWxsQmFja2dyb3VuZENvbG9yPg0KICAgIDxDZWxsQmFja2dyb3VuZENvbG9ySW5kZXg+LTQxNDI8L0NlbGxCYWNrZ3JvdW5kQ29sb3JJbmRleD4NCiAgPC9MaW5rSW5mb0NvcmU+DQogIDxMaW5rSW5mb1hzYT4NCiAgICA8QXVJZD4wNTU5Ny8yMC8xLzAvRDIzMDE1MDA1MDM1MDAwMDAwMDAvMS8xLzI0Mi9LMTI1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TUwMDUwMzUwMDAwMDAwMDwvRHRLaW5kSWQ+DQogICAgPERvY1R5cD4xPC9Eb2NUeXA+DQogICAgPERvY1R5cE5tIC8+DQogICAgPFN1bUFjVHlwPjE8L1N1bUFjVHlwPg0KICAgIDxTaGVldFR5cD4yNDI8L1NoZWV0VHlwPg0KICAgIDxTaGVldE5tPumWi+ekuuaVsOWApOeiuuiqjSjplovnpLrljZjkvY0xKTwvU2hlZXRObT4NCiAgICA8SXRlbUlkPksxMjUwMDAwMCM8L0l0ZW1JZD4NCiAgICA8RGlzcEl0ZW1JZD5LMTI1MDAwMDAwPC9EaXNwSXRlbUlkPg0KICAgIDxDb2xJZD5SMzAxMDAwMDAjPC9Db2xJZD4NCiAgICA8VGVtQXhpc1R5cD4xMDAwMDA8L1RlbUF4aXNUeXA+DQogICAgPE1lbnVObT7moKrlvI/mlbA8L01lbnVObT4NCiAgICA8SXRlbU5tPuacn+S4reW5s+Wdh+agquW8j+aVsDwvSXRlbU5tPg0KICAgIDxDb2xObT4yMOacnzwvQ29sTm0+DQogICAgPE9yaWdpbmFsVmFsPjIzMCw4MzAsNDUxLjQxMTA8L09yaWdpbmFsVmFsPg0KICAgIDxMYXN0TnVtVmFsPjIzMCw4MzAsNDUxPC9MYXN0TnVtVmFsPg0KICAgIDxSYXdMaW5rVmFsPjIzMCw4MzAsNDUxPC9SYXdMaW5rVmFsPg0KICAgIDxWaWV3VW5pdFR5cD4xPC9WaWV3VW5pdFR5cD4NCiAgICA8RGVjaW1hbFBvaW50PjA8L0RlY2ltYWxQb2ludD4NCiAgICA8Um91bmRUeXA+MjwvUm91bmRUeXA+DQogICAgPE51bVRleHRUeXA+MzwvTnVtVGV4dFR5cD4NCiAgICA8Q2xhc3NUeXA+MzwvQ2xhc3NUeXA+DQogICAgPERUb3RhbFlNREhNUz4yMDIzLzEyLzA4IDE1OjM1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9" Error="">PD94bWwgdmVyc2lvbj0iMS4wIiBlbmNvZGluZz0idXRmLTgiPz4NCjxMaW5rSW5mb0V4Y2VsIHhtbG5zOnhzaT0iaHR0cDovL3d3dy53My5vcmcvMjAwMS9YTUxTY2hlbWEtaW5zdGFuY2UiIHhtbG5zOnhzZD0iaHR0cDovL3d3dy53My5vcmcvMjAwMS9YTUxTY2hlbWEiPg0KICA8TGlua0luZm9Db3JlPg0KICAgIDxMaW5rSWQ+NDQ5PC9MaW5rSWQ+DQogICAgPEluZmxvd1ZhbD4yMzAsODE2LDkyMDwvSW5mbG93VmFsPg0KICAgIDxEaXNwVmFsPjIzMCw4MTYsOTIwIDwvRGlzcFZhbD4NCiAgICA8TGFzdFVwZFRpbWU+MjAyNC8wNy8yOSA4OjQxOjMxPC9MYXN0VXBkVGltZT4NCiAgICA8V29ya3NoZWV0Tk0+RVRDPC9Xb3Jrc2hlZXROTT4NCiAgICA8TGlua0NlbGxBZGRyZXNzQTE+QUIyNTwvTGlua0NlbGxBZGRyZXNzQTE+DQogICAgPExpbmtDZWxsQWRkcmVzc1IxQzE+UjI1QzI4PC9MaW5rQ2VsbEFkZHJlc3NSMUMxPg0KICAgIDxDZWxsQmFja2dyb3VuZENvbG9yPjE2Nzc3MjE1PC9DZWxsQmFja2dyb3VuZENvbG9yPg0KICAgIDxDZWxsQmFja2dyb3VuZENvbG9ySW5kZXg+LTQxNDI8L0NlbGxCYWNrZ3JvdW5kQ29sb3JJbmRleD4NCiAgPC9MaW5rSW5mb0NvcmU+DQogIDxMaW5rSW5mb1hzYT4NCiAgICA8QXVJZD4wNTU5Ny8yMC8xLzAvRDIzMDE1MDA1MDM1MDAwMDAwMDAvMS8xLzI0Mi9LMTIz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TUwMDUwMzUwMDAwMDAwMDwvRHRLaW5kSWQ+DQogICAgPERvY1R5cD4xPC9Eb2NUeXA+DQogICAgPERvY1R5cE5tIC8+DQogICAgPFN1bUFjVHlwPjE8L1N1bUFjVHlwPg0KICAgIDxTaGVldFR5cD4yNDI8L1NoZWV0VHlwPg0KICAgIDxTaGVldE5tPumWi+ekuuaVsOWApOeiuuiqjSjplovnpLrljZjkvY0xKTwvU2hlZXRObT4NCiAgICA8SXRlbUlkPksxMjMwMDAwMCM8L0l0ZW1JZD4NCiAgICA8RGlzcEl0ZW1JZD5LMTIzMDAwMDAwPC9EaXNwSXRlbUlkPg0KICAgIDxDb2xJZD5SMzAxMDAwMDAjPC9Db2xJZD4NCiAgICA8VGVtQXhpc1R5cD4xMDAwMDA8L1RlbUF4aXNUeXA+DQogICAgPE1lbnVObT7moKrlvI/mlbA8L01lbnVObT4NCiAgICA8SXRlbU5tPuacn+acq+eZuuihjOa4iOagquW8j+aVsDwvSXRlbU5tPg0KICAgIDxDb2xObT4yMOacnzwvQ29sTm0+DQogICAgPE9yaWdpbmFsVmFsPjIzMCw4MTYsOTIwLjAwMDA8L09yaWdpbmFsVmFsPg0KICAgIDxMYXN0TnVtVmFsPjIzMCw4MTYsOTIwPC9MYXN0TnVtVmFsPg0KICAgIDxSYXdMaW5rVmFsPjIzMCw4MTYsOTIwPC9SYXdMaW5rVmFsPg0KICAgIDxWaWV3VW5pdFR5cD4xPC9WaWV3VW5pdFR5cD4NCiAgICA8RGVjaW1hbFBvaW50PjA8L0RlY2ltYWxQb2ludD4NCiAgICA8Um91bmRUeXA+MjwvUm91bmRUeXA+DQogICAgPE51bVRleHRUeXA+MzwvTnVtVGV4dFR5cD4NCiAgICA8Q2xhc3NUeXA+MzwvQ2xhc3NUeXA+DQogICAgPERUb3RhbFlNREhNUz4yMDIzLzEyLzA4IDE1OjM1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2" Error="">PD94bWwgdmVyc2lvbj0iMS4wIiBlbmNvZGluZz0idXRmLTgiPz4NCjxMaW5rSW5mb0V4Y2VsIHhtbG5zOnhzaT0iaHR0cDovL3d3dy53My5vcmcvMjAwMS9YTUxTY2hlbWEtaW5zdGFuY2UiIHhtbG5zOnhzZD0iaHR0cDovL3d3dy53My5vcmcvMjAwMS9YTUxTY2hlbWEiPg0KICA8TGlua0luZm9Db3JlPg0KICAgIDxMaW5rSWQ+NDUyPC9MaW5rSWQ+DQogICAgPEluZmxvd1ZhbD41MTYuNTwvSW5mbG93VmFsPg0KICAgIDxEaXNwVmFsPjUxNi41IDwvRGlzcFZhbD4NCiAgICA8TGFzdFVwZFRpbWU+MjAyNC8wNy8yOSA4OjQxOjMxPC9MYXN0VXBkVGltZT4NCiAgICA8V29ya3NoZWV0Tk0+U0VHTUVOVOOAkElGUlPjgJEgPC9Xb3Jrc2hlZXROTT4NCiAgICA8TGlua0NlbGxBZGRyZXNzQTE+VTg8L0xpbmtDZWxsQWRkcmVzc0ExPg0KICAgIDxMaW5rQ2VsbEFkZHJlc3NSMUMxPlI4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U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U8L0NvbElkPg0KICAgIDxUZW1BeGlzVHlwPjEwMDAwMDwvVGVtQXhpc1R5cD4NCiAgICA8TWVudU5tPuOCu+OCsOODoeODs+ODiOaDheWgsTwvTWVudU5tPg0KICAgIDxJdGVtTm0+44K744Kw44Oh44Oz44OI6LOH55SjPC9JdGVtTm0+DQogICAgPENvbE5tPuW9k+acn+OCpOODs+ODleODqeODu+ODmOODq+OCueOCseOCojwvQ29sTm0+DQogICAgPE9yaWdpbmFsVmFsPjUxNiw0NTQsMTk1LDAwMDwvT3JpZ2luYWxWYWw+DQogICAgPExhc3ROdW1WYWw+NTE2LDQ1NDwvTGFzdE51bVZhbD4NCiAgICA8UmF3TGlua1ZhbD41MTYsNDU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54" Error="">PD94bWwgdmVyc2lvbj0iMS4wIiBlbmNvZGluZz0idXRmLTgiPz4NCjxMaW5rSW5mb0V4Y2VsIHhtbG5zOnhzaT0iaHR0cDovL3d3dy53My5vcmcvMjAwMS9YTUxTY2hlbWEtaW5zdGFuY2UiIHhtbG5zOnhzZD0iaHR0cDovL3d3dy53My5vcmcvMjAwMS9YTUxTY2hlbWEiPg0KICA8TGlua0luZm9Db3JlPg0KICAgIDxMaW5rSWQ+NDU0PC9MaW5rSWQ+DQogICAgPEluZmxvd1ZhbD4tODA4PC9JbmZsb3dWYWw+DQogICAgPERpc3BWYWw+KDgwOCk8L0Rpc3BWYWw+DQogICAgPExhc3RVcGRUaW1lPjIwMjQvMDcvMjkgODo0MTozMTwvTGFzdFVwZFRpbWU+DQogICAgPFdvcmtzaGVldE5NPlBM44CQSUZSU+OAkSA8L1dvcmtzaGVldE5NPg0KICAgIDxMaW5rQ2VsbEFkZHJlc3NBMT5OMjk8L0xpbmtDZWxsQWRkcmVzc0ExPg0KICAgIDxMaW5rQ2VsbEFkZHJlc3NSMUMxPlIyO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AwMDA8L1RlbUF4aXNUeXA+DQogICAgPE1lbnVObT7pgKPntZDntJTmkI3nm4roqIjnrpfmm7g8L01lbnVObT4NCiAgICA8SXRlbU5tPuOBneOBruS7luOBrumHkeiejeiyu+eUqDwvSXRlbU5tPg0KICAgIDxDb2xObT7lvZPmnJ/ph5HpoY08L0NvbE5tPg0KICAgIDxPcmlnaW5hbFZhbD4tODA4LDQ2MSwwMDA8L09yaWdpbmFsVmFsPg0KICAgIDxMYXN0TnVtVmFsPi04MDg8L0xhc3ROdW1WYWw+DQogICAgPFJhd0xpbmtWYWw+LTgwO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5" Error="">PD94bWwgdmVyc2lvbj0iMS4wIiBlbmNvZGluZz0idXRmLTgiPz4NCjxMaW5rSW5mb0V4Y2VsIHhtbG5zOnhzaT0iaHR0cDovL3d3dy53My5vcmcvMjAwMS9YTUxTY2hlbWEtaW5zdGFuY2UiIHhtbG5zOnhzZD0iaHR0cDovL3d3dy53My5vcmcvMjAwMS9YTUxTY2hlbWEiPg0KICA8TGlua0luZm9Db3JlPg0KICAgIDxMaW5rSWQ+NDU1PC9MaW5rSWQ+DQogICAgPEluZmxvd1ZhbD4xOSwyNjA8L0luZmxvd1ZhbD4NCiAgICA8RGlzcFZhbD4xOSwyNjAgPC9EaXNwVmFsPg0KICAgIDxMYXN0VXBkVGltZT4yMDI0LzA3LzI5IDg6NDE6MzE8L0xhc3RVcGRUaW1lPg0KICAgIDxXb3Jrc2hlZXROTT5CU+OAkElGUlPjgJE8L1dvcmtzaGVldE5NPg0KICAgIDxMaW5rQ2VsbEFkZHJlc3NBMT5PMzg8L0xpbmtDZWxsQWRkcmVzc0ExPg0KICAgIDxMaW5rQ2VsbEFkZHJlc3NSMUMxPlIz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0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wPC9JdGVtSWQ+DQogICAgPERpc3BJdGVtSWQ+SzEyMDEwNjAxPC9EaXNwSXRlbUlkPg0KICAgIDxDb2xJZD5SMzAxMDAwMDAjPC9Db2xJZD4NCiAgICA8VGVtQXhpc1R5cD4xMDAwMDA8L1RlbUF4aXNUeXA+DQogICAgPE1lbnVObT7pgKPntZDosqHmlL/nirbmhYvoqIjnrpfmm7g8L01lbnVObT4NCiAgICA8SXRlbU5tPuWjsuWNtOebrueahOOBp+S/neacieOBmeOCi+izh+eUo+OBqwrnm7TmjqXplqLpgKPjgZnjgovosqDlgrU8L0l0ZW1ObT4NCiAgICA8Q29sTm0+5b2T5pyf6YeR6aGNPC9Db2xObT4NCiAgICA8T3JpZ2luYWxWYWw+MTksMjYwLDg5MiwwMDA8L09yaWdpbmFsVmFsPg0KICAgIDxMYXN0TnVtVmFsPjE5LDI2MDwvTGFzdE51bVZhbD4NCiAgICA8UmF3TGlua1ZhbD4xOSwyNjA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7" Error="">PD94bWwgdmVyc2lvbj0iMS4wIiBlbmNvZGluZz0idXRmLTgiPz4NCjxMaW5rSW5mb0V4Y2VsIHhtbG5zOnhzaT0iaHR0cDovL3d3dy53My5vcmcvMjAwMS9YTUxTY2hlbWEtaW5zdGFuY2UiIHhtbG5zOnhzZD0iaHR0cDovL3d3dy53My5vcmcvMjAwMS9YTUxTY2hlbWEiPg0KICA8TGlua0luZm9Db3JlPg0KICAgIDxMaW5rSWQ+NDU3PC9MaW5rSWQ+DQogICAgPEluZmxvd1ZhbD4tMC4zPC9JbmZsb3dWYWw+DQogICAgPERpc3BWYWw+KDAuMyk8L0Rpc3BWYWw+DQogICAgPExhc3RVcGRUaW1lPjIwMjQvMDcvMjkgODo0MTozMTwvTGFzdFVwZFRpbWU+DQogICAgPFdvcmtzaGVldE5NPlNFR01FTlTjgJBJRlJT44CRIDwvV29ya3NoZWV0Tk0+DQogICAgPExpbmtDZWxsQWRkcmVzc0ExPk8xNDwvTGlua0NlbGxBZGRyZXNzQTE+DQogICAgPExpbmtDZWxsQWRkcmVzc1IxQzE+UjE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IzMDEwMj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IzMDEwMjAwMCM8L0NvbElkPg0KICAgIDxUZW1BeGlzVHlwPjEwMDAwMDwvVGVtQXhpc1R5cD4NCiAgICA8TWVudU5tPuOCu+OCsOODoeODs+ODiOaDheWgsTwvTWVudU5tPg0KICAgIDxJdGVtTm0+5aOy5LiK57eP5Yip55uKPC9JdGVtTm0+DQogICAgPENvbE5tPuW9k+acn+iqv+aVtOmhjTwvQ29sTm0+DQogICAgPE9yaWdpbmFsVmFsPi0yODgsMzg5LDAwMDwvT3JpZ2luYWxWYWw+DQogICAgPExhc3ROdW1WYWw+LTI4ODwvTGFzdE51bVZhbD4NCiAgICA8UmF3TGlua1ZhbD4tMjg4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58" Error="">PD94bWwgdmVyc2lvbj0iMS4wIiBlbmNvZGluZz0idXRmLTgiPz4NCjxMaW5rSW5mb0V4Y2VsIHhtbG5zOnhzaT0iaHR0cDovL3d3dy53My5vcmcvMjAwMS9YTUxTY2hlbWEtaW5zdGFuY2UiIHhtbG5zOnhzZD0iaHR0cDovL3d3dy53My5vcmcvMjAwMS9YTUxTY2hlbWEiPg0KICA8TGlua0luZm9Db3JlPg0KICAgIDxMaW5rSWQ+NDU4PC9MaW5rSWQ+DQogICAgPEluZmxvd1ZhbD4tMzQuODwvSW5mbG93VmFsPg0KICAgIDxEaXNwVmFsPigzNC44KTwvRGlzcFZhbD4NCiAgICA8TGFzdFVwZFRpbWU+MjAyNC8wNy8yOSA4OjQxOjMxPC9MYXN0VXBkVGltZT4NCiAgICA8V29ya3NoZWV0Tk0+U0VHTUVOVOOAkElGUlPjgJEgPC9Xb3Jrc2hlZXROTT4NCiAgICA8TGlua0NlbGxBZGRyZXNzQTE+VTE0PC9MaW5rQ2VsbEFkZHJlc3NBMT4NCiAgICA8TGlua0NlbGxBZGRyZXNzUjFDMT5SMTRDMjE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UjMwMTAy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UjMwMTAyMDAwIzwvQ29sSWQ+DQogICAgPFRlbUF4aXNUeXA+MTAwMDAwPC9UZW1BeGlzVHlwPg0KICAgIDxNZW51Tm0+44K744Kw44Oh44Oz44OI5oOF5aCxPC9NZW51Tm0+DQogICAgPEl0ZW1ObT7jgrvjgrDjg6Hjg7Pjg4jos4fnlKM8L0l0ZW1ObT4NCiAgICA8Q29sTm0+5b2T5pyf6Kq/5pW06aGNPC9Db2xObT4NCiAgICA8T3JpZ2luYWxWYWw+LTM0LDgwNSw3MTYsMDAwPC9PcmlnaW5hbFZhbD4NCiAgICA8TGFzdE51bVZhbD4tMzQsODA1PC9MYXN0TnVtVmFsPg0KICAgIDxSYXdMaW5rVmFsPi0zNCw4MDU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59" Error="">PD94bWwgdmVyc2lvbj0iMS4wIiBlbmNvZGluZz0idXRmLTgiPz4NCjxMaW5rSW5mb0V4Y2VsIHhtbG5zOnhzaT0iaHR0cDovL3d3dy53My5vcmcvMjAwMS9YTUxTY2hlbWEtaW5zdGFuY2UiIHhtbG5zOnhzZD0iaHR0cDovL3d3dy53My5vcmcvMjAwMS9YTUxTY2hlbWEiPg0KICA8TGlua0luZm9Db3JlPg0KICAgIDxMaW5rSWQ+NDU5PC9MaW5rSWQ+DQogICAgPEluZmxvd1ZhbD4tNS4zPC9JbmZsb3dWYWw+DQogICAgPERpc3BWYWw+KDUuMyk8L0Rpc3BWYWw+DQogICAgPExhc3RVcGRUaW1lPjIwMjQvMDcvMjkgODo0MTozMTwvTGFzdFVwZFRpbWU+DQogICAgPFdvcmtzaGVldE5NPlNFR01FTlTjgJBJRlJT44CRIDwvV29ya3NoZWV0Tk0+DQogICAgPExpbmtDZWxsQWRkcmVzc0ExPlIxNDwvTGlua0NlbGxBZGRyZXNzQTE+DQogICAgPExpbmtDZWxsQWRkcmVzc1IxQzE+UjE0QzE4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IzMDEwMj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SMzAxMDIwMDAjPC9Db2xJZD4NCiAgICA8VGVtQXhpc1R5cD4xMDAwMDA8L1RlbUF4aXNUeXA+DQogICAgPE1lbnVObT7jgrvjgrDjg6Hjg7Pjg4jmg4XloLE8L01lbnVObT4NCiAgICA8SXRlbU5tPuOCu+OCsOODoeODs+ODiOWIqeebijwvSXRlbU5tPg0KICAgIDxDb2xObT7lvZPmnJ/oqr/mlbTpoY08L0NvbE5tPg0KICAgIDxPcmlnaW5hbFZhbD4tNSwzNDIsOTQ2LDAwMDwvT3JpZ2luYWxWYWw+DQogICAgPExhc3ROdW1WYWw+LTUsMzQyPC9MYXN0TnVtVmFsPg0KICAgIDxSYXdMaW5rVmFsPi01LDM0M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60" Error="">PD94bWwgdmVyc2lvbj0iMS4wIiBlbmNvZGluZz0idXRmLTgiPz4NCjxMaW5rSW5mb0V4Y2VsIHhtbG5zOnhzaT0iaHR0cDovL3d3dy53My5vcmcvMjAwMS9YTUxTY2hlbWEtaW5zdGFuY2UiIHhtbG5zOnhzZD0iaHR0cDovL3d3dy53My5vcmcvMjAwMS9YTUxTY2hlbWEiPg0KICA8TGlua0luZm9Db3JlPg0KICAgIDxMaW5rSWQ+NDYwPC9MaW5rSWQ+DQogICAgPEluZmxvd1ZhbD4zMzcuNTwvSW5mbG93VmFsPg0KICAgIDxEaXNwVmFsPjMzNy41IDwvRGlzcFZhbD4NCiAgICA8TGFzdFVwZFRpbWU+MjAyNC8wNy8yOSA4OjQxOjMxPC9MYXN0VXBkVGltZT4NCiAgICA8V29ya3NoZWV0Tk0+U0VHTUVOVOOAkElGUlPjgJEg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UjMwMTAyWj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UjMwMTAyWjAwIzwvQ29sSWQ+DQogICAgPFRlbUF4aXNUeXA+MTAwMDAwPC9UZW1BeGlzVHlwPg0KICAgIDxNZW51Tm0+44K744Kw44Oh44Oz44OI5oOF5aCxPC9NZW51Tm0+DQogICAgPEl0ZW1ObT7lo7LkuIrnt4/liKnnm4o8L0l0ZW1ObT4NCiAgICA8Q29sTm0+5b2T5pyf6YCj57WQ5ZCI6KiIPC9Db2xObT4NCiAgICA8T3JpZ2luYWxWYWw+MzM3LDU2Nyw3MjAsMDAwPC9PcmlnaW5hbFZhbD4NCiAgICA8TGFzdE51bVZhbD4zMzcsNTY3PC9MYXN0TnVtVmFsPg0KICAgIDxSYXdMaW5rVmFsPjMzNyw1Njc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61" Error="">PD94bWwgdmVyc2lvbj0iMS4wIiBlbmNvZGluZz0idXRmLTgiPz4NCjxMaW5rSW5mb0V4Y2VsIHhtbG5zOnhzaT0iaHR0cDovL3d3dy53My5vcmcvMjAwMS9YTUxTY2hlbWEtaW5zdGFuY2UiIHhtbG5zOnhzZD0iaHR0cDovL3d3dy53My5vcmcvMjAwMS9YTUxTY2hlbWEiPg0KICA8TGlua0luZm9Db3JlPg0KICAgIDxMaW5rSWQ+NDYxPC9MaW5rSWQ+DQogICAgPEluZmxvd1ZhbD4yLDY2MC44PC9JbmZsb3dWYWw+DQogICAgPERpc3BWYWw+Miw2NjAuOCA8L0Rpc3BWYWw+DQogICAgPExhc3RVcGRUaW1lPjIwMjQvMDcvMjkgODo0MTozMTwvTGFzdFVwZFRpbWU+DQogICAgPFdvcmtzaGVldE5NPlNFR01FTlTjgJBJRlJT44CRIDwvV29ya3NoZWV0Tk0+DQogICAgPExpbmtDZWxsQWRkcmVzc0ExPlUxNTwvTGlua0NlbGxBZGRyZXNzQTE+DQogICAgPExpbmtDZWxsQWRkcmVzc1IxQzE+UjE1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IzMDEwMlo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lowMCM8L0NvbElkPg0KICAgIDxUZW1BeGlzVHlwPjEwMDAwMDwvVGVtQXhpc1R5cD4NCiAgICA8TWVudU5tPuOCu+OCsOODoeODs+ODiOaDheWgsTwvTWVudU5tPg0KICAgIDxJdGVtTm0+44K744Kw44Oh44Oz44OI6LOH55SjPC9JdGVtTm0+DQogICAgPENvbE5tPuW9k+acn+mAo+e1kOWQiOioiDwvQ29sTm0+DQogICAgPE9yaWdpbmFsVmFsPjIsNjYwLDg0Myw1MDA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62" Error="">PD94bWwgdmVyc2lvbj0iMS4wIiBlbmNvZGluZz0idXRmLTgiPz4NCjxMaW5rSW5mb0V4Y2VsIHhtbG5zOnhzaT0iaHR0cDovL3d3dy53My5vcmcvMjAwMS9YTUxTY2hlbWEtaW5zdGFuY2UiIHhtbG5zOnhzZD0iaHR0cDovL3d3dy53My5vcmcvMjAwMS9YTUxTY2hlbWEiPg0KICA8TGlua0luZm9Db3JlPg0KICAgIDxMaW5rSWQ+NDYyPC9MaW5rSWQ+DQogICAgPEluZmxvd1ZhbD4xMTEuMjwvSW5mbG93VmFsPg0KICAgIDxEaXNwVmFsPjExMS4yIDwvRGlzcFZhbD4NCiAgICA8TGFzdFVwZFRpbWU+MjAyNC8wNy8yOSA4OjQxOjMxPC9MYXN0VXBkVGltZT4NCiAgICA8V29ya3NoZWV0Tk0+U0VHTUVOVOOAkElGUlPjgJEgPC9Xb3Jrc2hlZXROTT4NCiAgICA8TGlua0NlbGxBZGRyZXNzQTE+UjE1PC9MaW5rQ2VsbEFkZHJlc3NBMT4NCiAgICA8TGlua0NlbGxBZGRyZXNzUjFDMT5SMTV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UjMwMTAyWj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lowMCM8L0NvbElkPg0KICAgIDxUZW1BeGlzVHlwPjEwMDAwMDwvVGVtQXhpc1R5cD4NCiAgICA8TWVudU5tPuOCu+OCsOODoeODs+ODiOaDheWgsTwvTWVudU5tPg0KICAgIDxJdGVtTm0+44K744Kw44Oh44Oz44OI5Yip55uKPC9JdGVtTm0+DQogICAgPENvbE5tPuW9k+acn+mAo+e1kOWQiOioiDwvQ29sTm0+DQogICAgPE9yaWdpbmFsVmFsPjExMSwyNDcsMzkwLDAwMDwvT3JpZ2luYWxWYWw+DQogICAgPExhc3ROdW1WYWw+MTExLDI0NzwvTGFzdE51bVZhbD4NCiAgICA8UmF3TGlua1ZhbD4xMTEsMjQ3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635" Error="">PD94bWwgdmVyc2lvbj0iMS4wIiBlbmNvZGluZz0idXRmLTgiPz4NCjxMaW5rSW5mb0V4Y2VsIHhtbG5zOnhzaT0iaHR0cDovL3d3dy53My5vcmcvMjAwMS9YTUxTY2hlbWEtaW5zdGFuY2UiIHhtbG5zOnhzZD0iaHR0cDovL3d3dy53My5vcmcvMjAwMS9YTUxTY2hlbWEiPg0KICA8TGlua0luZm9Db3JlPg0KICAgIDxMaW5rSWQ+NjM1PC9MaW5rSWQ+DQogICAgPEluZmxvd1ZhbD41OTMsOTg1PC9JbmZsb3dWYWw+DQogICAgPERpc3BWYWw+NTkzLDk4NSA8L0Rpc3BWYWw+DQogICAgPExhc3RVcGRUaW1lPjIwMjQvMDcvMjkgODo0MTozMTwvTGFzdFVwZFRpbWU+DQogICAgPFdvcmtzaGVldE5NPlBM44CQSUZSU+OAkSA8L1dvcmtzaGVldE5NPg0KICAgIDxMaW5rQ2VsbEFkZHJlc3NBMT5TNzwvTGlua0NlbGxBZGRyZXNzQTE+DQogICAgPExpbmtDZWxsQWRkcmVzc1IxQzE+Ujd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5MDAwMDAwNDA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DwvSXRlbUlkPg0KICAgIDxEaXNwSXRlbUlkPksyMTAxMDAxMDwvRGlzcEl0ZW1JZD4NCiAgICA8Q29sSWQ+UjMwMTAwMDAwIzwvQ29sSWQ+DQogICAgPFRlbUF4aXNUeXA+MTAwMDAwPC9UZW1BeGlzVHlwPg0KICAgIDxNZW51Tm0+6YCj57WQ57SU5pCN55uK6KiI566X5pu4PC9NZW51Tm0+DQogICAgPEl0ZW1ObT7llYblk4Hjga7osqnlo7Ljgavkv4Ljgovlj47nm4o8L0l0ZW1ObT4NCiAgICA8Q29sTm0+5b2T5pyf6YeR6aGNPC9Db2xObT4NCiAgICA8T3JpZ2luYWxWYWw+NTkzLDk4NSw1NTEsMDAwPC9PcmlnaW5hbFZhbD4NCiAgICA8TGFzdE51bVZhbD41OTMsOTg1PC9MYXN0TnVtVmFsPg0KICAgIDxSYXdMaW5rVmFsPjU5Myw5ODU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6" Error="">PD94bWwgdmVyc2lvbj0iMS4wIiBlbmNvZGluZz0idXRmLTgiPz4NCjxMaW5rSW5mb0V4Y2VsIHhtbG5zOnhzaT0iaHR0cDovL3d3dy53My5vcmcvMjAwMS9YTUxTY2hlbWEtaW5zdGFuY2UiIHhtbG5zOnhzZD0iaHR0cDovL3d3dy53My5vcmcvMjAwMS9YTUxTY2hlbWEiPg0KICA8TGlua0luZm9Db3JlPg0KICAgIDxMaW5rSWQ+NjM2PC9MaW5rSWQ+DQogICAgPEluZmxvd1ZhbD4yOSw4MTc8L0luZmxvd1ZhbD4NCiAgICA8RGlzcFZhbD4yOSw4MTcgPC9EaXNwVmFsPg0KICAgIDxMYXN0VXBkVGltZT4yMDI0LzA3LzI5IDg6NDE6MzE8L0xhc3RVcGRUaW1lPg0KICAgIDxXb3Jrc2hlZXROTT5QTOOAkElGUlPjgJEgPC9Xb3Jrc2hlZXROTT4NCiAgICA8TGlua0NlbGxBZGRyZXNzQTE+Uzg8L0xpbmtDZWxsQWRkcmVzc0ExPg0KICAgIDxMaW5rQ2VsbEFkZHJlc3NSMUMxPlI4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Qx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I5LDgxNywzMjIsMDAwPC9PcmlnaW5hbFZhbD4NCiAgICA8TGFzdE51bVZhbD4yOSw4MTc8L0xhc3ROdW1WYWw+DQogICAgPFJhd0xpbmtWYWw+MjksODE3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7" Error="">PD94bWwgdmVyc2lvbj0iMS4wIiBlbmNvZGluZz0idXRmLTgiPz4NCjxMaW5rSW5mb0V4Y2VsIHhtbG5zOnhzaT0iaHR0cDovL3d3dy53My5vcmcvMjAwMS9YTUxTY2hlbWEtaW5zdGFuY2UiIHhtbG5zOnhzZD0iaHR0cDovL3d3dy53My5vcmcvMjAwMS9YTUxTY2hlbWEiPg0KICA8TGlua0luZm9Db3JlPg0KICAgIDxMaW5rSWQ+NjM3PC9MaW5rSWQ+DQogICAgPEluZmxvd1ZhbD42MjMsODAyPC9JbmZsb3dWYWw+DQogICAgPERpc3BWYWw+NjIzLDgwMiA8L0Rpc3BWYWw+DQogICAgPExhc3RVcGRUaW1lPjIwMjQvMDcvMjkgODo0MTozMTwvTGFzdFVwZFRpbWU+DQogICAgPFdvcmtzaGVldE5NPlBM44CQSUZSU+OAkSA8L1dvcmtzaGVldE5NPg0KICAgIDxMaW5rQ2VsbEFkZHJlc3NBMT5TOTwvTGlua0NlbGxBZGRyZXNzQTE+DQogICAgPExpbmtDZWxsQWRkcmVzc1IxQzE+Ujl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yMTAxMFo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EwWjAwIzwvSXRlbUlkPg0KICAgIDxEaXNwSXRlbUlkPksyMTAxMFowMDA8L0Rpc3BJdGVtSWQ+DQogICAgPENvbElkPlIzMDEwMDAwMCM8L0NvbElkPg0KICAgIDxUZW1BeGlzVHlwPjEwMDAwMDwvVGVtQXhpc1R5cD4NCiAgICA8TWVudU5tPumAo+e1kOe0lOaQjeebiuioiOeul+abuDwvTWVudU5tPg0KICAgIDxJdGVtTm0+5Y+O55uK5ZCI6KiIPC9JdGVtTm0+DQogICAgPENvbE5tPuW9k+acn+mHkemhjTwvQ29sTm0+DQogICAgPE9yaWdpbmFsVmFsPjYyMyw4MDIsODczLDAwMDwvT3JpZ2luYWxWYWw+DQogICAgPExhc3ROdW1WYWw+NjIzLDgwMjwvTGFzdE51bVZhbD4NCiAgICA8UmF3TGlua1ZhbD42MjMsODAy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8" Error="">PD94bWwgdmVyc2lvbj0iMS4wIiBlbmNvZGluZz0idXRmLTgiPz4NCjxMaW5rSW5mb0V4Y2VsIHhtbG5zOnhzaT0iaHR0cDovL3d3dy53My5vcmcvMjAwMS9YTUxTY2hlbWEtaW5zdGFuY2UiIHhtbG5zOnhzZD0iaHR0cDovL3d3dy53My5vcmcvMjAwMS9YTUxTY2hlbWEiPg0KICA8TGlua0luZm9Db3JlPg0KICAgIDxMaW5rSWQ+NjM4PC9MaW5rSWQ+DQogICAgPEluZmxvd1ZhbD4tNTM4LDkxMTwvSW5mbG93VmFsPg0KICAgIDxEaXNwVmFsPig1MzgsOTExKTwvRGlzcFZhbD4NCiAgICA8TGFzdFVwZFRpbWU+MjAyNC8wNy8yOSA4OjQxOjMxPC9MYXN0VXBkVGltZT4NCiAgICA8V29ya3NoZWV0Tk0+UEzjgJBJRlJT44CRIDwvV29ya3NoZWV0Tk0+DQogICAgPExpbmtDZWxsQWRkcmVzc0ExPlMxMDwvTGlua0NlbGxBZGRyZXNzQTE+DQogICAgPExpbmtDZWxsQWRkcmVzc1IxQzE+UjEw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MjEwMjBa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TM4LDkxMSwwNTUsMDAwPC9PcmlnaW5hbFZhbD4NCiAgICA8TGFzdE51bVZhbD4tNTM4LDkxMTwvTGFzdE51bVZhbD4NCiAgICA8UmF3TGlua1ZhbD4tNTM4LDkxMT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9" Error="">PD94bWwgdmVyc2lvbj0iMS4wIiBlbmNvZGluZz0idXRmLTgiPz4NCjxMaW5rSW5mb0V4Y2VsIHhtbG5zOnhzaT0iaHR0cDovL3d3dy53My5vcmcvMjAwMS9YTUxTY2hlbWEtaW5zdGFuY2UiIHhtbG5zOnhzZD0iaHR0cDovL3d3dy53My5vcmcvMjAwMS9YTUxTY2hlbWEiPg0KICA8TGlua0luZm9Db3JlPg0KICAgIDxMaW5rSWQ+NjM5PC9MaW5rSWQ+DQogICAgPEluZmxvd1ZhbD44NCw4OTE8L0luZmxvd1ZhbD4NCiAgICA8RGlzcFZhbD44NCw4OTEgPC9EaXNwVmFsPg0KICAgIDxMYXN0VXBkVGltZT4yMDI0LzA3LzI5IDg6NDE6MzE8L0xhc3RVcGRUaW1lPg0KICAgIDxXb3Jrc2hlZXROTT5QTOOAkElGUlPjgJEgPC9Xb3Jrc2hlZXROTT4NCiAgICA8TGlua0NlbGxBZGRyZXNzQTE+UzExPC9MaW5rQ2VsbEFkZHJlc3NBMT4NCiAgICA8TGlua0NlbGxBZGRyZXNzUjFDMT5SMTF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yMTAz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g0LDg5MSw4MTgsMDAwPC9PcmlnaW5hbFZhbD4NCiAgICA8TGFzdE51bVZhbD44NCw4OTE8L0xhc3ROdW1WYWw+DQogICAgPFJhd0xpbmtWYWw+ODQsODkx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0" Error="">PD94bWwgdmVyc2lvbj0iMS4wIiBlbmNvZGluZz0idXRmLTgiPz4NCjxMaW5rSW5mb0V4Y2VsIHhtbG5zOnhzaT0iaHR0cDovL3d3dy53My5vcmcvMjAwMS9YTUxTY2hlbWEtaW5zdGFuY2UiIHhtbG5zOnhzZD0iaHR0cDovL3d3dy53My5vcmcvMjAwMS9YTUxTY2hlbWEiPg0KICA8TGlua0luZm9Db3JlPg0KICAgIDxMaW5rSWQ+NjQwPC9MaW5rSWQ+DQogICAgPEluZmxvd1ZhbD4tNjQsOTc0PC9JbmZsb3dWYWw+DQogICAgPERpc3BWYWw+KDY0LDk3NCk8L0Rpc3BWYWw+DQogICAgPExhc3RVcGRUaW1lPjIwMjQvMDcvMjkgODo0MTozMTwvTGFzdFVwZFRpbWU+DQogICAgPFdvcmtzaGVldE5NPlBM44CQSUZSU+OAkSA8L1dvcmtzaGVldE5NPg0KICAgIDxMaW5rQ2VsbEFkZHJlc3NBMT5TMTI8L0xpbmtDZWxsQWRkcmVzc0ExPg0KICAgIDxMaW5rQ2VsbEFkZHJlc3NSMUMxPlIxMkMxO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0M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jQsOTc0LDgxNiwwMDA8L09yaWdpbmFsVmFsPg0KICAgIDxMYXN0TnVtVmFsPi02NCw5NzQ8L0xhc3ROdW1WYWw+DQogICAgPFJhd0xpbmtWYWw+LTY0LDk3ND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1" Error="">PD94bWwgdmVyc2lvbj0iMS4wIiBlbmNvZGluZz0idXRmLTgiPz4NCjxMaW5rSW5mb0V4Y2VsIHhtbG5zOnhzaT0iaHR0cDovL3d3dy53My5vcmcvMjAwMS9YTUxTY2hlbWEtaW5zdGFuY2UiIHhtbG5zOnhzZD0iaHR0cDovL3d3dy53My5vcmcvMjAwMS9YTUxTY2hlbWEiPg0KICA8TGlua0luZm9Db3JlPg0KICAgIDxMaW5rSWQ+NjQxPC9MaW5rSWQ+DQogICAgPEluZmxvd1ZhbD4tMjE8L0luZmxvd1ZhbD4NCiAgICA8RGlzcFZhbD4oMjEpPC9EaXNwVmFsPg0KICAgIDxMYXN0VXBkVGltZT4yMDI0LzA3LzI5IDg6NDE6MzE8L0xhc3RVcGRUaW1lPg0KICAgIDxXb3Jrc2hlZXROTT5QTOOAkElGUlPjgJEgPC9Xb3Jrc2hlZXROTT4NCiAgICA8TGlua0NlbGxBZGRyZXNzQTE+UzE0PC9MaW5rQ2VsbEFkZHJlc3NBMT4NCiAgICA8TGlua0NlbGxBZGRyZXNzUjFDMT5SMTR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5MDAwMDAwND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zwvSXRlbUlkPg0KICAgIDxEaXNwSXRlbUlkPksyMTA0MDAxMDwvRGlzcEl0ZW1JZD4NCiAgICA8Q29sSWQ+UjMwMTAwMDAwIzwvQ29sSWQ+DQogICAgPFRlbUF4aXNUeXA+MTAwMDAwPC9UZW1BeGlzVHlwPg0KICAgIDxNZW51Tm0+6YCj57WQ57SU5pCN55uK6KiI566X5pu4PC9NZW51Tm0+DQogICAgPEl0ZW1ObT7lm7rlrpros4fnlKPpmaTlo7LljbTmkI3nm4o8L0l0ZW1ObT4NCiAgICA8Q29sTm0+5b2T5pyf6YeR6aGNPC9Db2xObT4NCiAgICA8T3JpZ2luYWxWYWw+LTIxLDgyNCwwMDA8L09yaWdpbmFsVmFsPg0KICAgIDxMYXN0TnVtVmFsPi0yMTwvTGFzdE51bVZhbD4NCiAgICA8UmF3TGlua1ZhbD4tMjE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43" Error="">PD94bWwgdmVyc2lvbj0iMS4wIiBlbmNvZGluZz0idXRmLTgiPz4NCjxMaW5rSW5mb0V4Y2VsIHhtbG5zOnhzaT0iaHR0cDovL3d3dy53My5vcmcvMjAwMS9YTUxTY2hlbWEtaW5zdGFuY2UiIHhtbG5zOnhzZD0iaHR0cDovL3d3dy53My5vcmcvMjAwMS9YTUxTY2hlbWEiPg0KICA8TGlua0luZm9Db3JlPg0KICAgIDxMaW5rSWQ+NjQzPC9MaW5rSWQ+DQogICAgPEluZmxvd1ZhbD40LDY1MjwvSW5mbG93VmFsPg0KICAgIDxEaXNwVmFsPjQsNjUyIDwvRGlzcFZhbD4NCiAgICA8TGFzdFVwZFRpbWU+MjAyNC8wNy8yOSA4OjQxOjMxPC9MYXN0VXBkVGltZT4NCiAgICA8V29ya3NoZWV0Tk0+UEzjgJBJRlJT44CRIDwvV29ya3NoZWV0Tk0+DQogICAgPExpbmtDZWxsQWRkcmVzc0ExPlMxNjwvTGlua0NlbGxBZGRyZXNzQTE+DQogICAgPExpbmtDZWxsQWRkcmVzc1IxQzE+UjE2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Q3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QsNjUyLDg3NSwwMDA8L09yaWdpbmFsVmFsPg0KICAgIDxMYXN0TnVtVmFsPjQsNjUyPC9MYXN0TnVtVmFsPg0KICAgIDxSYXdMaW5rVmFsPjQsNjUy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4" Error="">PD94bWwgdmVyc2lvbj0iMS4wIiBlbmNvZGluZz0idXRmLTgiPz4NCjxMaW5rSW5mb0V4Y2VsIHhtbG5zOnhzaT0iaHR0cDovL3d3dy53My5vcmcvMjAwMS9YTUxTY2hlbWEtaW5zdGFuY2UiIHhtbG5zOnhzZD0iaHR0cDovL3d3dy53My5vcmcvMjAwMS9YTUxTY2hlbWEiPg0KICA8TGlua0luZm9Db3JlPg0KICAgIDxMaW5rSWQ+NjQ0PC9MaW5rSWQ+DQogICAgPEluZmxvd1ZhbD4tNjE5PC9JbmZsb3dWYWw+DQogICAgPERpc3BWYWw+KDYxOSk8L0Rpc3BWYWw+DQogICAgPExhc3RVcGRUaW1lPjIwMjQvMDcvMjkgODo0MTozMTwvTGFzdFVwZFRpbWU+DQogICAgPFdvcmtzaGVldE5NPlBM44CQSUZSU+OAkSA8L1dvcmtzaGVldE5NPg0KICAgIDxMaW5rQ2VsbEFkZHJlc3NBMT5TMTc8L0xpbmtDZWxsQWRkcmVzc0ExPg0KICAgIDxMaW5rQ2VsbEFkZHJlc3NSMUMxPlIxN0MxO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0N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NjE5LDkwOSwwMDA8L09yaWdpbmFsVmFsPg0KICAgIDxMYXN0TnVtVmFsPi02MTk8L0xhc3ROdW1WYWw+DQogICAgPFJhd0xpbmtWYWw+LTYxOT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5" Error="">PD94bWwgdmVyc2lvbj0iMS4wIiBlbmNvZGluZz0idXRmLTgiPz4NCjxMaW5rSW5mb0V4Y2VsIHhtbG5zOnhzaT0iaHR0cDovL3d3dy53My5vcmcvMjAwMS9YTUxTY2hlbWEtaW5zdGFuY2UiIHhtbG5zOnhzZD0iaHR0cDovL3d3dy53My5vcmcvMjAwMS9YTUxTY2hlbWEiPg0KICA8TGlua0luZm9Db3JlPg0KICAgIDxMaW5rSWQ+NjQ1PC9MaW5rSWQ+DQogICAgPEluZmxvd1ZhbD4yLDY0MTwvSW5mbG93VmFsPg0KICAgIDxEaXNwVmFsPjIsNjQxIDwvRGlzcFZhbD4NCiAgICA8TGFzdFVwZFRpbWU+MjAyNC8wNy8yOSA4OjQxOjMxPC9MYXN0VXBkVGltZT4NCiAgICA8V29ya3NoZWV0Tk0+UEzjgJBJRlJT44CRIDwvV29ya3NoZWV0Tk0+DQogICAgPExpbmtDZWxsQWRkcmVzc0ExPlMxODwvTGlua0NlbGxBZGRyZXNzQTE+DQogICAgPExpbmtDZWxsQWRkcmVzc1IxQzE+UjE4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Q4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NjQxLDE3MywwMDA8L09yaWdpbmFsVmFsPg0KICAgIDxMYXN0TnVtVmFsPjIsNjQxPC9MYXN0TnVtVmFsPg0KICAgIDxSYXdMaW5rVmFsPjIsNjQx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6" Error="">PD94bWwgdmVyc2lvbj0iMS4wIiBlbmNvZGluZz0idXRmLTgiPz4NCjxMaW5rSW5mb0V4Y2VsIHhtbG5zOnhzaT0iaHR0cDovL3d3dy53My5vcmcvMjAwMS9YTUxTY2hlbWEtaW5zdGFuY2UiIHhtbG5zOnhzZD0iaHR0cDovL3d3dy53My5vcmcvMjAwMS9YTUxTY2hlbWEiPg0KICA8TGlua0luZm9Db3JlPg0KICAgIDxMaW5rSWQ+NjQ2PC9MaW5rSWQ+DQogICAgPEluZmxvd1ZhbD4tMiw2Njc8L0luZmxvd1ZhbD4NCiAgICA8RGlzcFZhbD4oMiw2NjcpPC9EaXNwVmFsPg0KICAgIDxMYXN0VXBkVGltZT4yMDI0LzA3LzI5IDg6NDE6MzE8L0xhc3RVcGRUaW1lPg0KICAgIDxXb3Jrc2hlZXROTT5QTOOAkElGUlPjgJEgPC9Xb3Jrc2hlZXROTT4NCiAgICA8TGlua0NlbGxBZGRyZXNzQTE+UzE5PC9MaW5rQ2VsbEFkZHJlc3NBMT4NCiAgICA8TGlua0NlbGxBZGRyZXNzUjFDMT5SMTl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5MDAwMDAwNDk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IsNjY3LDM5MCwwMDA8L09yaWdpbmFsVmFsPg0KICAgIDxMYXN0TnVtVmFsPi0yLDY2NzwvTGFzdE51bVZhbD4NCiAgICA8UmF3TGlua1ZhbD4tMiw2Njc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47" Error="">PD94bWwgdmVyc2lvbj0iMS4wIiBlbmNvZGluZz0idXRmLTgiPz4NCjxMaW5rSW5mb0V4Y2VsIHhtbG5zOnhzaT0iaHR0cDovL3d3dy53My5vcmcvMjAwMS9YTUxTY2hlbWEtaW5zdGFuY2UiIHhtbG5zOnhzZD0iaHR0cDovL3d3dy53My5vcmcvMjAwMS9YTUxTY2hlbWEiPg0KICA8TGlua0luZm9Db3JlPg0KICAgIDxMaW5rSWQ+NjQ3PC9MaW5rSWQ+DQogICAgPEluZmxvd1ZhbD4zLDk4NDwvSW5mbG93VmFsPg0KICAgIDxEaXNwVmFsPjMsOTg0IDwvRGlzcFZhbD4NCiAgICA8TGFzdFVwZFRpbWU+MjAyNC8wNy8yOSA4OjQxOjMxPC9MYXN0VXBkVGltZT4NCiAgICA8V29ya3NoZWV0Tk0+UEzjgJBJRlJT44CRIDwvV29ya3NoZWV0Tk0+DQogICAgPExpbmtDZWxsQWRkcmVzc0ExPlMyMDwvTGlua0NlbGxBZGRyZXNzQTE+DQogICAgPExpbmtDZWxsQWRkcmVzc1IxQzE+UjIw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MjEwNDBa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zLDk4NCw5MjUsMDAwPC9PcmlnaW5hbFZhbD4NCiAgICA8TGFzdE51bVZhbD4zLDk4NDwvTGFzdE51bVZhbD4NCiAgICA8UmF3TGlua1ZhbD4zLDk4ND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9" Error="">PD94bWwgdmVyc2lvbj0iMS4wIiBlbmNvZGluZz0idXRmLTgiPz4NCjxMaW5rSW5mb0V4Y2VsIHhtbG5zOnhzaT0iaHR0cDovL3d3dy53My5vcmcvMjAwMS9YTUxTY2hlbWEtaW5zdGFuY2UiIHhtbG5zOnhzZD0iaHR0cDovL3d3dy53My5vcmcvMjAwMS9YTUxTY2hlbWEiPg0KICA8TGlua0luZm9Db3JlPg0KICAgIDxMaW5rSWQ+Njc5PC9MaW5rSWQ+DQogICAgPEluZmxvd1ZhbD41OTMsOTg1PC9JbmZsb3dWYWw+DQogICAgPERpc3BWYWw+NTkzLDk4NSA8L0Rpc3BWYWw+DQogICAgPExhc3RVcGRUaW1lPjIwMjQvMDcvMjkgODo0MTozMTwvTGFzdFVwZFRpbWU+DQogICAgPFdvcmtzaGVldE5NPlBMIFFUUuOAkElGUlPjgJEgPC9Xb3Jrc2hlZXROTT4NCiAgICA8TGlua0NlbGxBZGRyZXNzQTE+SjQzPC9MaW5rQ2VsbEFkZHJlc3NBMT4NCiAgICA8TGlua0NlbGxBZGRyZXNzUjFDMT5SNDNDMTA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5MDAwMDAwNDA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DwvSXRlbUlkPg0KICAgIDxEaXNwSXRlbUlkPksyMTAxMDAxMDwvRGlzcEl0ZW1JZD4NCiAgICA8Q29sSWQ+UjMwMTAwMDAwIzwvQ29sSWQ+DQogICAgPFRlbUF4aXNUeXA+MTAwMDAwPC9UZW1BeGlzVHlwPg0KICAgIDxNZW51Tm0+6YCj57WQ57SU5pCN55uK6KiI566X5pu4PC9NZW51Tm0+DQogICAgPEl0ZW1ObT7llYblk4Hjga7osqnlo7Ljgavkv4Ljgovlj47nm4o8L0l0ZW1ObT4NCiAgICA8Q29sTm0+5b2T5pyf6YeR6aGNPC9Db2xObT4NCiAgICA8T3JpZ2luYWxWYWw+NTkzLDk4NSw1NTEsMDAwPC9PcmlnaW5hbFZhbD4NCiAgICA8TGFzdE51bVZhbD41OTMsOTg1PC9MYXN0TnVtVmFsPg0KICAgIDxSYXdMaW5rVmFsPjU5Myw5ODU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49" Error="">PD94bWwgdmVyc2lvbj0iMS4wIiBlbmNvZGluZz0idXRmLTgiPz4NCjxMaW5rSW5mb0V4Y2VsIHhtbG5zOnhzaT0iaHR0cDovL3d3dy53My5vcmcvMjAwMS9YTUxTY2hlbWEtaW5zdGFuY2UiIHhtbG5zOnhzZD0iaHR0cDovL3d3dy53My5vcmcvMjAwMS9YTUxTY2hlbWEiPg0KICA8TGlua0luZm9Db3JlPg0KICAgIDxMaW5rSWQ+NjQ5PC9MaW5rSWQ+DQogICAgPEluZmxvd1ZhbD4zLDU5ODwvSW5mbG93VmFsPg0KICAgIDxEaXNwVmFsPjMsNTk4IDwvRGlzcFZhbD4NCiAgICA8TGFzdFVwZFRpbWU+MjAyNC8wNy8yOSA4OjQxOjMxPC9MYXN0VXBkVGltZT4NCiAgICA8V29ya3NoZWV0Tk0+UEzjgJBJRlJT44CRIDwvV29ya3NoZWV0Tk0+DQogICAgPExpbmtDZWxsQWRkcmVzc0ExPlMyMzwvTGlua0NlbGxBZGRyZXNzQTE+DQogICAgPExpbmtDZWxsQWRkcmVzc1IxQzE+UjIz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Ux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NTk4LDk1MCwwMDA8L09yaWdpbmFsVmFsPg0KICAgIDxMYXN0TnVtVmFsPjMsNTk4PC9MYXN0TnVtVmFsPg0KICAgIDxSYXdMaW5rVmFsPjMsNTk4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1" Error="">PD94bWwgdmVyc2lvbj0iMS4wIiBlbmNvZGluZz0idXRmLTgiPz4NCjxMaW5rSW5mb0V4Y2VsIHhtbG5zOnhzaT0iaHR0cDovL3d3dy53My5vcmcvMjAwMS9YTUxTY2hlbWEtaW5zdGFuY2UiIHhtbG5zOnhzZD0iaHR0cDovL3d3dy53My5vcmcvMjAwMS9YTUxTY2hlbWEiPg0KICA8TGlua0luZm9Db3JlPg0KICAgIDxMaW5rSWQ+NjUxPC9MaW5rSWQ+DQogICAgPEluZmxvd1ZhbD4xLDU5MTwvSW5mbG93VmFsPg0KICAgIDxEaXNwVmFsPjEsNTkxIDwvRGlzcFZhbD4NCiAgICA8TGFzdFVwZFRpbWU+MjAyNC8wNy8yOSA4OjQxOjMxPC9MYXN0VXBkVGltZT4NCiAgICA8V29ya3NoZWV0Tk0+UEzjgJBJRlJT44CRIDwvV29ya3NoZWV0Tk0+DQogICAgPExpbmtDZWxsQWRkcmVzc0ExPlMyNDwvTGlua0NlbGxBZGRyZXNzQTE+DQogICAgPExpbmtDZWxsQWRkcmVzc1IxQzE+UjI0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Uy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EsNTkxLDQwNSwwMDA8L09yaWdpbmFsVmFsPg0KICAgIDxMYXN0TnVtVmFsPjEsNTkxPC9MYXN0TnVtVmFsPg0KICAgIDxSYXdMaW5rVmFsPjEsNTkx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2" Error="">PD94bWwgdmVyc2lvbj0iMS4wIiBlbmNvZGluZz0idXRmLTgiPz4NCjxMaW5rSW5mb0V4Y2VsIHhtbG5zOnhzaT0iaHR0cDovL3d3dy53My5vcmcvMjAwMS9YTUxTY2hlbWEtaW5zdGFuY2UiIHhtbG5zOnhzZD0iaHR0cDovL3d3dy53My5vcmcvMjAwMS9YTUxTY2hlbWEiPg0KICA8TGlua0luZm9Db3JlPg0KICAgIDxMaW5rSWQ+NjUyPC9MaW5rSWQ+DQogICAgPEluZmxvd1ZhbD4zNDc8L0luZmxvd1ZhbD4NCiAgICA8RGlzcFZhbD4zNDcgPC9EaXNwVmFsPg0KICAgIDxMYXN0VXBkVGltZT4yMDI0LzA3LzI5IDg6NDE6MzE8L0xhc3RVcGRUaW1lPg0KICAgIDxXb3Jrc2hlZXROTT5QTOOAkElGUlPjgJEgPC9Xb3Jrc2hlZXROTT4NCiAgICA8TGlua0NlbGxBZGRyZXNzQTE+UzI1PC9MaW5rQ2VsbEFkZHJlc3NBMT4NCiAgICA8TGlua0NlbGxBZGRyZXNzUjFDMT5SMjV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5MDAwMDAwNT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MzQ3LDgzNCwwMDA8L09yaWdpbmFsVmFsPg0KICAgIDxMYXN0TnVtVmFsPjM0NzwvTGFzdE51bVZhbD4NCiAgICA8UmF3TGlua1ZhbD4zNDc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8" Error="">PD94bWwgdmVyc2lvbj0iMS4wIiBlbmNvZGluZz0idXRmLTgiPz4NCjxMaW5rSW5mb0V4Y2VsIHhtbG5zOnhzaT0iaHR0cDovL3d3dy53My5vcmcvMjAwMS9YTUxTY2hlbWEtaW5zdGFuY2UiIHhtbG5zOnhzZD0iaHR0cDovL3d3dy53My5vcmcvMjAwMS9YTUxTY2hlbWEiPg0KICA8TGlua0luZm9Db3JlPg0KICAgIDxMaW5rSWQ+NjU4PC9MaW5rSWQ+DQogICAgPEluZmxvd1ZhbD41LDUzODwvSW5mbG93VmFsPg0KICAgIDxEaXNwVmFsPjUsNTM4IDwvRGlzcFZhbD4NCiAgICA8TGFzdFVwZFRpbWU+MjAyNC8wNy8yOSA4OjQxOjMxPC9MYXN0VXBkVGltZT4NCiAgICA8V29ya3NoZWV0Tk0+UEzjgJBJRlJT44CRIDwvV29ya3NoZWV0Tk0+DQogICAgPExpbmtDZWxsQWRkcmVzc0ExPlMyNjwvTGlua0NlbGxBZGRyZXNzQTE+DQogICAgPExpbmtDZWxsQWRkcmVzc1IxQzE+UjI2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U0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UsNTM4LDE4OSwwMDA8L09yaWdpbmFsVmFsPg0KICAgIDxMYXN0TnVtVmFsPjUsNTM4PC9MYXN0TnVtVmFsPg0KICAgIDxSYXdMaW5rVmFsPjUsNTM4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4" Error="">PD94bWwgdmVyc2lvbj0iMS4wIiBlbmNvZGluZz0idXRmLTgiPz4NCjxMaW5rSW5mb0V4Y2VsIHhtbG5zOnhzaT0iaHR0cDovL3d3dy53My5vcmcvMjAwMS9YTUxTY2hlbWEtaW5zdGFuY2UiIHhtbG5zOnhzZD0iaHR0cDovL3d3dy53My5vcmcvMjAwMS9YTUxTY2hlbWEiPg0KICA8TGlua0luZm9Db3JlPg0KICAgIDxMaW5rSWQ+NjU0PC9MaW5rSWQ+DQogICAgPEluZmxvd1ZhbD4tNiwyMzk8L0luZmxvd1ZhbD4NCiAgICA8RGlzcFZhbD4oNiwyMzkpPC9EaXNwVmFsPg0KICAgIDxMYXN0VXBkVGltZT4yMDI0LzA3LzI5IDg6NDE6MzE8L0xhc3RVcGRUaW1lPg0KICAgIDxXb3Jrc2hlZXROTT5QTOOAkElGUlPjgJEgPC9Xb3Jrc2hlZXROTT4NCiAgICA8TGlua0NlbGxBZGRyZXNzQTE+UzI4PC9MaW5rQ2VsbEFkZHJlc3NBMT4NCiAgICA8TGlua0NlbGxBZGRyZXNzUjFDMT5SMjh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5MDAwMDAwNTY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YsMjM5LDQ5NCwwMDA8L09yaWdpbmFsVmFsPg0KICAgIDxMYXN0TnVtVmFsPi02LDIzOTwvTGFzdE51bVZhbD4NCiAgICA8UmF3TGlua1ZhbD4tNiwyMzk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6" Error="">PD94bWwgdmVyc2lvbj0iMS4wIiBlbmNvZGluZz0idXRmLTgiPz4NCjxMaW5rSW5mb0V4Y2VsIHhtbG5zOnhzaT0iaHR0cDovL3d3dy53My5vcmcvMjAwMS9YTUxTY2hlbWEtaW5zdGFuY2UiIHhtbG5zOnhzZD0iaHR0cDovL3d3dy53My5vcmcvMjAwMS9YTUxTY2hlbWEiPg0KICA8TGlua0luZm9Db3JlPg0KICAgIDxMaW5rSWQ+NjU2PC9MaW5rSWQ+DQogICAgPEluZmxvd1ZhbD4tNiwyMzk8L0luZmxvd1ZhbD4NCiAgICA8RGlzcFZhbD4oNiwyMzkpPC9EaXNwVmFsPg0KICAgIDxMYXN0VXBkVGltZT4yMDI0LzA3LzI5IDg6NDE6MzE8L0xhc3RVcGRUaW1lPg0KICAgIDxXb3Jrc2hlZXROTT5QTOOAkElGUlPjgJEgPC9Xb3Jrc2hlZXROTT4NCiAgICA8TGlua0NlbGxBZGRyZXNzQTE+UzMwPC9MaW5rQ2VsbEFkZHJlc3NBMT4NCiAgICA8TGlua0NlbGxBZGRyZXNzUjFDMT5SMzB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5MDAwMDAwNTg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YsMjM5LDQ5NCwwMDA8L09yaWdpbmFsVmFsPg0KICAgIDxMYXN0TnVtVmFsPi02LDIzOTwvTGFzdE51bVZhbD4NCiAgICA8UmF3TGlua1ZhbD4tNiwyMzk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9" Error="">PD94bWwgdmVyc2lvbj0iMS4wIiBlbmNvZGluZz0idXRmLTgiPz4NCjxMaW5rSW5mb0V4Y2VsIHhtbG5zOnhzaT0iaHR0cDovL3d3dy53My5vcmcvMjAwMS9YTUxTY2hlbWEtaW5zdGFuY2UiIHhtbG5zOnhzZD0iaHR0cDovL3d3dy53My5vcmcvMjAwMS9YTUxTY2hlbWEiPg0KICA8TGlua0luZm9Db3JlPg0KICAgIDxMaW5rSWQ+NjU5PC9MaW5rSWQ+DQogICAgPEluZmxvd1ZhbD44LDYyMjwvSW5mbG93VmFsPg0KICAgIDxEaXNwVmFsPjgsNjIyIDwvRGlzcFZhbD4NCiAgICA8TGFzdFVwZFRpbWU+MjAyNC8wNy8yOSA4OjQxOjMxPC9MYXN0VXBkVGltZT4NCiAgICA8V29ya3NoZWV0Tk0+UEzjgJBJRlJT44CRIDwvV29ya3NoZWV0Tk0+DQogICAgPExpbmtDZWxsQWRkcmVzc0ExPlMzMTwvTGlua0NlbGxBZGRyZXNzQTE+DQogICAgPExpbmtDZWxsQWRkcmVzc1IxQzE+UjMx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U5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gsNjIyLDAzNywwMDA8L09yaWdpbmFsVmFsPg0KICAgIDxMYXN0TnVtVmFsPjgsNjIyPC9MYXN0TnVtVmFsPg0KICAgIDxSYXdMaW5rVmFsPjgsNjIy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0" Error="">PD94bWwgdmVyc2lvbj0iMS4wIiBlbmNvZGluZz0idXRmLTgiPz4NCjxMaW5rSW5mb0V4Y2VsIHhtbG5zOnhzaT0iaHR0cDovL3d3dy53My5vcmcvMjAwMS9YTUxTY2hlbWEtaW5zdGFuY2UiIHhtbG5zOnhzZD0iaHR0cDovL3d3dy53My5vcmcvMjAwMS9YTUxTY2hlbWEiPg0KICA8TGlua0luZm9Db3JlPg0KICAgIDxMaW5rSWQ+NjYwPC9MaW5rSWQ+DQogICAgPEluZmxvd1ZhbD4zMSw4MjI8L0luZmxvd1ZhbD4NCiAgICA8RGlzcFZhbD4zMSw4MjIgPC9EaXNwVmFsPg0KICAgIDxMYXN0VXBkVGltZT4yMDI0LzA3LzI5IDg6NDE6MzE8L0xhc3RVcGRUaW1lPg0KICAgIDxXb3Jrc2hlZXROTT5QTOOAkElGUlPjgJEgPC9Xb3Jrc2hlZXROTT4NCiAgICA8TGlua0NlbGxBZGRyZXNzQTE+UzMyPC9MaW5rQ2VsbEFkZHJlc3NBMT4NCiAgICA8TGlua0NlbGxBZGRyZXNzUjFDMT5SMzJ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yMTA3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MxLDgyMiw2NTksMDAwPC9PcmlnaW5hbFZhbD4NCiAgICA8TGFzdE51bVZhbD4zMSw4MjI8L0xhc3ROdW1WYWw+DQogICAgPFJhd0xpbmtWYWw+MzEsODIy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3" Error="">PD94bWwgdmVyc2lvbj0iMS4wIiBlbmNvZGluZz0idXRmLTgiPz4NCjxMaW5rSW5mb0V4Y2VsIHhtbG5zOnhzaT0iaHR0cDovL3d3dy53My5vcmcvMjAwMS9YTUxTY2hlbWEtaW5zdGFuY2UiIHhtbG5zOnhzZD0iaHR0cDovL3d3dy53My5vcmcvMjAwMS9YTUxTY2hlbWEiPg0KICA8TGlua0luZm9Db3JlPg0KICAgIDxMaW5rSWQ+NjYzPC9MaW5rSWQ+DQogICAgPEluZmxvd1ZhbD4yMywwNDQ8L0luZmxvd1ZhbD4NCiAgICA8RGlzcFZhbD4yMywwNDQgPC9EaXNwVmFsPg0KICAgIDxMYXN0VXBkVGltZT4yMDI0LzA3LzI5IDg6NDE6MzE8L0xhc3RVcGRUaW1lPg0KICAgIDxXb3Jrc2hlZXROTT5QTOOAkElGUlPjgJEgPC9Xb3Jrc2hlZXROTT4NCiAgICA8TGlua0NlbGxBZGRyZXNzQTE+UzM2PC9MaW5rQ2VsbEFkZHJlc3NBMT4NCiAgICA8TGlua0NlbGxBZGRyZXNzUjFDMT5SMzZ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yNDAx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IzLDA0NCw5MDcsMDAwPC9PcmlnaW5hbFZhbD4NCiAgICA8TGFzdE51bVZhbD4yMywwNDQ8L0xhc3ROdW1WYWw+DQogICAgPFJhd0xpbmtWYWw+MjMsMDQ0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4" Error="">PD94bWwgdmVyc2lvbj0iMS4wIiBlbmNvZGluZz0idXRmLTgiPz4NCjxMaW5rSW5mb0V4Y2VsIHhtbG5zOnhzaT0iaHR0cDovL3d3dy53My5vcmcvMjAwMS9YTUxTY2hlbWEtaW5zdGFuY2UiIHhtbG5zOnhzZD0iaHR0cDovL3d3dy53My5vcmcvMjAwMS9YTUxTY2hlbWEiPg0KICA8TGlua0luZm9Db3JlPg0KICAgIDxMaW5rSWQ+NjY0PC9MaW5rSWQ+DQogICAgPEluZmxvd1ZhbD44NDU8L0luZmxvd1ZhbD4NCiAgICA8RGlzcFZhbD44NDUgPC9EaXNwVmFsPg0KICAgIDxMYXN0VXBkVGltZT4yMDI0LzA3LzI5IDg6NDE6MzE8L0xhc3RVcGRUaW1lPg0KICAgIDxXb3Jrc2hlZXROTT5QTOOAkElGUlPjgJEgPC9Xb3Jrc2hlZXROTT4NCiAgICA8TGlua0NlbGxBZGRyZXNzQTE+UzM3PC9MaW5rQ2VsbEFkZHJlc3NBMT4NCiAgICA8TGlua0NlbGxBZGRyZXNzUjFDMT5SMzd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yNDAy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IwMDAwIzwvSXRlbUlkPg0KICAgIDxEaXNwSXRlbUlkPksyNDAyMDAwMDA8L0Rpc3BJdGVtSWQ+DQogICAgPENvbElkPlIzMDEwMDAwMCM8L0NvbElkPg0KICAgIDxUZW1BeGlzVHlwPjEwMDAwMDwvVGVtQXhpc1R5cD4NCiAgICA8TWVudU5tPumAo+e1kOe0lOaQjeebiuioiOeul+abuDwvTWVudU5tPg0KICAgIDxJdGVtTm0+6Z2e5pSv6YWN5oyB5YiGPC9JdGVtTm0+DQogICAgPENvbE5tPuW9k+acn+mHkemhjTwvQ29sTm0+DQogICAgPE9yaWdpbmFsVmFsPjg0NSw5OTQsMDAwPC9PcmlnaW5hbFZhbD4NCiAgICA8TGFzdE51bVZhbD44NDU8L0xhc3ROdW1WYWw+DQogICAgPFJhd0xpbmtWYWw+ODQ1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9" Error="">PD94bWwgdmVyc2lvbj0iMS4wIiBlbmNvZGluZz0idXRmLTgiPz4NCjxMaW5rSW5mb0V4Y2VsIHhtbG5zOnhzaT0iaHR0cDovL3d3dy53My5vcmcvMjAwMS9YTUxTY2hlbWEtaW5zdGFuY2UiIHhtbG5zOnhzZD0iaHR0cDovL3d3dy53My5vcmcvMjAwMS9YTUxTY2hlbWEiPg0KICA8TGlua0luZm9Db3JlPg0KICAgIDxMaW5rSWQ+NDg5PC9MaW5rSWQ+DQogICAgPEluZmxvd1ZhbD4xMCw2NDc8L0luZmxvd1ZhbD4NCiAgICA8RGlzcFZhbD4xMCw2NDcgPC9EaXNwVmFsPg0KICAgIDxMYXN0VXBkVGltZT4yMDIzLzA3LzMxIDE3OjAzOjAwPC9MYXN0VXBkVGltZT4NCiAgICA8V29ya3NoZWV0Tk0+UEzjgJBJRlJT44CRIDwvV29ya3NoZWV0Tk0+DQogICAgPExpbmtDZWxsQWRkcmVzc0ExPlEzMTwvTGlua0NlbGxBZGRyZXNzQTE+DQogICAgPExpbmtDZWxsQWRkcmVzc1IxQzE+UjMxQzE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U5L1IzMDEwMDAwMCMvMTAx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TAwMDwvVGVtQXhpc1R5cD4NCiAgICA8TWVudU5tPumAo+e1kOe0lOaQjeebiuioiOeul+abuDwvTWVudU5tPg0KICAgIDxJdGVtTm0+5oyB5YiG5rOV44Gr44KI44KL5oqV6LOH5pCN55uKPC9JdGVtTm0+DQogICAgPENvbE5tPuWJjeacn+mHkemhjTwvQ29sTm0+DQogICAgPE9yaWdpbmFsVmFsPjEwLDY0Nyw5NjIsMDAwPC9PcmlnaW5hbFZhbD4NCiAgICA8TGFzdE51bVZhbD4xMCw2NDc8L0xhc3ROdW1WYWw+DQogICAgPFJhd0xpbmtWYWw+MTAsNjQ3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1" Error="">PD94bWwgdmVyc2lvbj0iMS4wIiBlbmNvZGluZz0idXRmLTgiPz4NCjxMaW5rSW5mb0V4Y2VsIHhtbG5zOnhzaT0iaHR0cDovL3d3dy53My5vcmcvMjAwMS9YTUxTY2hlbWEtaW5zdGFuY2UiIHhtbG5zOnhzZD0iaHR0cDovL3d3dy53My5vcmcvMjAwMS9YTUxTY2hlbWEiPg0KICA8TGlua0luZm9Db3JlPg0KICAgIDxMaW5rSWQ+NDkxPC9MaW5rSWQ+DQogICAgPEluZmxvd1ZhbD4tMyw1NDM8L0luZmxvd1ZhbD4NCiAgICA8RGlzcFZhbD4oMyw1NDMpPC9EaXNwVmFsPg0KICAgIDxMYXN0VXBkVGltZT4yMDIzLzA3LzMxIDE3OjAzOjAwPC9MYXN0VXBkVGltZT4NCiAgICA8V29ya3NoZWV0Tk0+UEzjgJBJRlJT44CRIDwvV29ya3NoZWV0Tk0+DQogICAgPExpbmtDZWxsQWRkcmVzc0ExPlEzMDwvTGlua0NlbGxBZGRyZXNzQTE+DQogICAgPExpbmtDZWxsQWRkcmVzc1IxQzE+UjMwQzE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U4L1IzMDEwMDAwMCMvMTAx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g8L0l0ZW1JZD4NCiAgICA8RGlzcEl0ZW1JZD5LMjEwNjAyWjA8L0Rpc3BJdGVtSWQ+DQogICAgPENvbElkPlIzMDEwMDAwMCM8L0NvbElkPg0KICAgIDxUZW1BeGlzVHlwPjEwMTAwMDwvVGVtQXhpc1R5cD4NCiAgICA8TWVudU5tPumAo+e1kOe0lOaQjeebiuioiOeul+abuDwvTWVudU5tPg0KICAgIDxJdGVtTm0+6YeR6J6N6LK755So5ZCI6KiIPC9JdGVtTm0+DQogICAgPENvbE5tPuWJjeacn+mHkemhjTwvQ29sTm0+DQogICAgPE9yaWdpbmFsVmFsPi0zLDU0Myw5MDUsMDAwPC9PcmlnaW5hbFZhbD4NCiAgICA8TGFzdE51bVZhbD4tMyw1NDM8L0xhc3ROdW1WYWw+DQogICAgPFJhd0xpbmtWYWw+LTMsNTQz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3" Error="">PD94bWwgdmVyc2lvbj0iMS4wIiBlbmNvZGluZz0idXRmLTgiPz4NCjxMaW5rSW5mb0V4Y2VsIHhtbG5zOnhzaT0iaHR0cDovL3d3dy53My5vcmcvMjAwMS9YTUxTY2hlbWEtaW5zdGFuY2UiIHhtbG5zOnhzZD0iaHR0cDovL3d3dy53My5vcmcvMjAwMS9YTUxTY2hlbWEiPg0KICA8TGlua0luZm9Db3JlPg0KICAgIDxMaW5rSWQ+NDkzPC9MaW5rSWQ+DQogICAgPEluZmxvd1ZhbD42MCw1Mzg8L0luZmxvd1ZhbD4NCiAgICA8RGlzcFZhbD42MCw1MzggPC9EaXNwVmFsPg0KICAgIDxMYXN0VXBkVGltZT4yMDIzLzA3LzMxIDE3OjAzOjAwPC9MYXN0VXBkVGltZT4NCiAgICA8V29ya3NoZWV0Tk0+UEzjgJBJRlJT44CRIDwvV29ya3NoZWV0Tk0+DQogICAgPExpbmtDZWxsQWRkcmVzc0ExPlEzMjwvTGlua0NlbGxBZGRyZXNzQTE+DQogICAgPExpbmtDZWxsQWRkcmVzc1IxQzE+UjMyQzE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MjEwNzAwMDAjL1IzMDEwMDAwMCMvMTAx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3MDAwMCM8L0l0ZW1JZD4NCiAgICA8RGlzcEl0ZW1JZD5LMjEwNzAwMDAwPC9EaXNwSXRlbUlkPg0KICAgIDxDb2xJZD5SMzAxMDAwMDAjPC9Db2xJZD4NCiAgICA8VGVtQXhpc1R5cD4xMDEwMDA8L1RlbUF4aXNUeXA+DQogICAgPE1lbnVObT7pgKPntZDntJTmkI3nm4roqIjnrpfmm7g8L01lbnVObT4NCiAgICA8SXRlbU5tPueojuW8leWJjeWbm+WNiuacn+WIqeebijwvSXRlbU5tPg0KICAgIDxDb2xObT7liY3mnJ/ph5HpoY08L0NvbE5tPg0KICAgIDxPcmlnaW5hbFZhbD42MCw1MzgsNzc3LDAwMDwvT3JpZ2luYWxWYWw+DQogICAgPExhc3ROdW1WYWw+NjAsNTM4PC9MYXN0TnVtVmFsPg0KICAgIDxSYXdMaW5rVmFsPjYwLDUzODwvUmF3TGlua1ZhbD4NCiAgICA8Vmlld1VuaXRUeXA+NzwvVmlld1VuaXRUeXA+DQogICAgPERlY2ltYWxQb2ludD4wPC9EZWNpbWFsUG9pbnQ+DQogICAgPFJvdW5kVHlwPjI8L1JvdW5kVHlwPg0KICAgIDxOdW1UZXh0VHlwPjE8L051bVRleHRUeXA+DQogICAgPENsYXNzVHlwPjM8L0NsYXNzVHlwPg0KICAgIDxEVG90YWxZTURITVM+MjAyMy8wNy8yNiAwOTo1Mj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5" Error="">PD94bWwgdmVyc2lvbj0iMS4wIiBlbmNvZGluZz0idXRmLTgiPz4NCjxMaW5rSW5mb0V4Y2VsIHhtbG5zOnhzaT0iaHR0cDovL3d3dy53My5vcmcvMjAwMS9YTUxTY2hlbWEtaW5zdGFuY2UiIHhtbG5zOnhzZD0iaHR0cDovL3d3dy53My5vcmcvMjAwMS9YTUxTY2hlbWEiPg0KICA8TGlua0luZm9Db3JlPg0KICAgIDxMaW5rSWQ+NDk1PC9MaW5rSWQ+DQogICAgPEluZmxvd1ZhbD4tMTQsNTA4PC9JbmZsb3dWYWw+DQogICAgPERpc3BWYWw+KDE0LDUwOCk8L0Rpc3BWYWw+DQogICAgPExhc3RVcGRUaW1lPjIwMjMvMDcvMzEgMTc6MDM6MDA8L0xhc3RVcGRUaW1lPg0KICAgIDxXb3Jrc2hlZXROTT5QTOOAkElGUlPjgJEgPC9Xb3Jrc2hlZXROTT4NCiAgICA8TGlua0NlbGxBZGRyZXNzQTE+UTMzPC9MaW5rQ2VsbEFkZHJlc3NBMT4NCiAgICA8TGlua0NlbGxBZGRyZXNzUjFDMT5SMzNDMT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yMTA4MFowMCMvUjMwMTAwMDAwIy8xMDE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TAwMDwvVGVtQXhpc1R5cD4NCiAgICA8TWVudU5tPumAo+e1kOe0lOaQjeebiuioiOeul+abuDwvTWVudU5tPg0KICAgIDxJdGVtTm0+5rOV5Lq65omA5b6X56iO6LK755SoPC9JdGVtTm0+DQogICAgPENvbE5tPuWJjeacn+mHkemhjTwvQ29sTm0+DQogICAgPE9yaWdpbmFsVmFsPi0xNCw1MDgsNjY1LDAwMDwvT3JpZ2luYWxWYWw+DQogICAgPExhc3ROdW1WYWw+LTE0LDUwODwvTGFzdE51bVZhbD4NCiAgICA8UmF3TGlua1ZhbD4tMTQsNTA4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1" Error="">PD94bWwgdmVyc2lvbj0iMS4wIiBlbmNvZGluZz0idXRmLTgiPz4NCjxMaW5rSW5mb0V4Y2VsIHhtbG5zOnhzaT0iaHR0cDovL3d3dy53My5vcmcvMjAwMS9YTUxTY2hlbWEtaW5zdGFuY2UiIHhtbG5zOnhzZD0iaHR0cDovL3d3dy53My5vcmcvMjAwMS9YTUxTY2hlbWEiPg0KICA8TGlua0luZm9Db3JlPg0KICAgIDxMaW5rSWQ+NjYxPC9MaW5rSWQ+DQogICAgPEluZmxvd1ZhbD4tNyw5MzE8L0luZmxvd1ZhbD4NCiAgICA8RGlzcFZhbD4oNyw5MzEpPC9EaXNwVmFsPg0KICAgIDxMYXN0VXBkVGltZT4yMDI0LzA3LzI5IDg6NDE6MzE8L0xhc3RVcGRUaW1lPg0KICAgIDxXb3Jrc2hlZXROTT5QTOOAkElGUlPjgJEgPC9Xb3Jrc2hlZXROTT4NCiAgICA8TGlua0NlbGxBZGRyZXNzQTE+UzMzPC9MaW5rQ2VsbEFkZHJlc3NBMT4NCiAgICA8TGlua0NlbGxBZGRyZXNzUjFDMT5SMzN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yMTA4MFo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03LDkzMSw3NTgsMDAwPC9PcmlnaW5hbFZhbD4NCiAgICA8TGFzdE51bVZhbD4tNyw5MzE8L0xhc3ROdW1WYWw+DQogICAgPFJhd0xpbmtWYWw+LTcsOTMx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7" Error="">PD94bWwgdmVyc2lvbj0iMS4wIiBlbmNvZGluZz0idXRmLTgiPz4NCjxMaW5rSW5mb0V4Y2VsIHhtbG5zOnhzaT0iaHR0cDovL3d3dy53My5vcmcvMjAwMS9YTUxTY2hlbWEtaW5zdGFuY2UiIHhtbG5zOnhzZD0iaHR0cDovL3d3dy53My5vcmcvMjAwMS9YTUxTY2hlbWEiPg0KICA8TGlua0luZm9Db3JlPg0KICAgIDxMaW5rSWQ+NDk3PC9MaW5rSWQ+DQogICAgPEluZmxvd1ZhbD40NiwwMzA8L0luZmxvd1ZhbD4NCiAgICA8RGlzcFZhbD40NiwwMzAgPC9EaXNwVmFsPg0KICAgIDxMYXN0VXBkVGltZT4yMDIzLzA3LzMxIDE3OjAzOjAwPC9MYXN0VXBkVGltZT4NCiAgICA8V29ya3NoZWV0Tk0+UEzjgJBJRlJT44CRIDwvV29ya3NoZWV0Tk0+DQogICAgPExpbmtDZWxsQWRkcmVzc0ExPlEzNDwvTGlua0NlbGxBZGRyZXNzQTE+DQogICAgPExpbmtDZWxsQWRkcmVzc1IxQzE+UjM0QzE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MjMwMDAwMDAjL1IzMDEwMDAwMCMvMTAx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zAwMDAwMCM8L0l0ZW1JZD4NCiAgICA8RGlzcEl0ZW1JZD5LMjMwMDAwMDAwPC9EaXNwSXRlbUlkPg0KICAgIDxDb2xJZD5SMzAxMDAwMDAjPC9Db2xJZD4NCiAgICA8VGVtQXhpc1R5cD4xMDEwMDA8L1RlbUF4aXNUeXA+DQogICAgPE1lbnVObT7pgKPntZDntJTmkI3nm4roqIjnrpfmm7g8L01lbnVObT4NCiAgICA8SXRlbU5tPuWbm+WNiuacn+e0lOWIqeebijwvSXRlbU5tPg0KICAgIDxDb2xObT7liY3mnJ/ph5HpoY08L0NvbE5tPg0KICAgIDxPcmlnaW5hbFZhbD40NiwwMzAsMTEyLDAwMDwvT3JpZ2luYWxWYWw+DQogICAgPExhc3ROdW1WYWw+NDYsMDMwPC9MYXN0TnVtVmFsPg0KICAgIDxSYXdMaW5rVmFsPjQ2LDAzMDwvUmF3TGlua1ZhbD4NCiAgICA8Vmlld1VuaXRUeXA+NzwvVmlld1VuaXRUeXA+DQogICAgPERlY2ltYWxQb2ludD4wPC9EZWNpbWFsUG9pbnQ+DQogICAgPFJvdW5kVHlwPjI8L1JvdW5kVHlwPg0KICAgIDxOdW1UZXh0VHlwPjE8L051bVRleHRUeXA+DQogICAgPENsYXNzVHlwPjM8L0NsYXNzVHlwPg0KICAgIDxEVG90YWxZTURITVM+MjAyMy8wNy8yNiAwOTo1Mj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2" Error="">PD94bWwgdmVyc2lvbj0iMS4wIiBlbmNvZGluZz0idXRmLTgiPz4NCjxMaW5rSW5mb0V4Y2VsIHhtbG5zOnhzaT0iaHR0cDovL3d3dy53My5vcmcvMjAwMS9YTUxTY2hlbWEtaW5zdGFuY2UiIHhtbG5zOnhzZD0iaHR0cDovL3d3dy53My5vcmcvMjAwMS9YTUxTY2hlbWEiPg0KICA8TGlua0luZm9Db3JlPg0KICAgIDxMaW5rSWQ+NjYyPC9MaW5rSWQ+DQogICAgPEluZmxvd1ZhbD4yMyw4OTA8L0luZmxvd1ZhbD4NCiAgICA8RGlzcFZhbD4yMyw4OTAgPC9EaXNwVmFsPg0KICAgIDxMYXN0VXBkVGltZT4yMDI0LzA3LzI5IDg6NDE6MzE8L0xhc3RVcGRUaW1lPg0KICAgIDxXb3Jrc2hlZXROTT5QTOOAkElGUlPjgJEgPC9Xb3Jrc2hlZXROTT4NCiAgICA8TGlua0NlbGxBZGRyZXNzQTE+UzM0PC9MaW5rQ2VsbEFkZHJlc3NBMT4NCiAgICA8TGlua0NlbGxBZGRyZXNzUjFDMT5SMzR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yMzAw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IzLDg5MCw5MDEsMDAwPC9PcmlnaW5hbFZhbD4NCiAgICA8TGFzdE51bVZhbD4yMyw4OTA8L0xhc3ROdW1WYWw+DQogICAgPFJhd0xpbmtWYWw+MjMsODkw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9" Error="">PD94bWwgdmVyc2lvbj0iMS4wIiBlbmNvZGluZz0idXRmLTgiPz4NCjxMaW5rSW5mb0V4Y2VsIHhtbG5zOnhzaT0iaHR0cDovL3d3dy53My5vcmcvMjAwMS9YTUxTY2hlbWEtaW5zdGFuY2UiIHhtbG5zOnhzZD0iaHR0cDovL3d3dy53My5vcmcvMjAwMS9YTUxTY2hlbWEiPg0KICA8TGlua0luZm9Db3JlPg0KICAgIDxMaW5rSWQ+NDk5PC9MaW5rSWQ+DQogICAgPEluZmxvd1ZhbD41MjksNjQ2PC9JbmZsb3dWYWw+DQogICAgPERpc3BWYWw+NTI5LDY0NjwvRGlzcFZhbD4NCiAgICA8TGFzdFVwZFRpbWU+MjAyMy8wNy8zMSAxNzowMzowMDwvTGFzdFVwZFRpbWU+DQogICAgPFdvcmtzaGVldE5NPlBMIFFUUuOAkElGUlPjgJEgPC9Xb3Jrc2hlZXROTT4NCiAgICA8TGlua0NlbGxBZGRyZXNzQTE+QVQ3PC9MaW5rQ2VsbEFkZHJlc3NBMT4NCiAgICA8TGlua0NlbGxBZGRyZXNzUjFDMT5SN0M0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kwMDAwMDA0MC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41MjksNjQ2LDc1MCwwMDA8L09yaWdpbmFsVmFsPg0KICAgIDxMYXN0TnVtVmFsPjUyOSw2NDY8L0xhc3ROdW1WYWw+DQogICAgPFJhd0xpbmtWYWw+NTI5LDY0NjwvUmF3TGlua1ZhbD4NCiAgICA8Vmlld1VuaXRUeXA+NzwvVmlld1VuaXRUeXA+DQogICAgPERlY2ltYWxQb2ludD4wPC9EZWNpbWFsUG9pbnQ+DQogICAgPFJvdW5kVHlwPjI8L1JvdW5kVHlwPg0KICAgIDxOdW1UZXh0VHlwPjE8L051bVRleHRUeXA+DQogICAgPENsYXNzVHlwPjM8L0NsYXNzVHlwPg0KICAgIDxEVG90YWxZTURITVM+MjAyMy8wNy8yNiAwOTo1Mj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0" Error="">PD94bWwgdmVyc2lvbj0iMS4wIiBlbmNvZGluZz0idXRmLTgiPz4NCjxMaW5rSW5mb0V4Y2VsIHhtbG5zOnhzaT0iaHR0cDovL3d3dy53My5vcmcvMjAwMS9YTUxTY2hlbWEtaW5zdGFuY2UiIHhtbG5zOnhzZD0iaHR0cDovL3d3dy53My5vcmcvMjAwMS9YTUxTY2hlbWEiPg0KICA8TGlua0luZm9Db3JlPg0KICAgIDxMaW5rSWQ+NTAwPC9MaW5rSWQ+DQogICAgPEluZmxvd1ZhbD4yNiwzNjM8L0luZmxvd1ZhbD4NCiAgICA8RGlzcFZhbD4yNiwzNjM8L0Rpc3BWYWw+DQogICAgPExhc3RVcGRUaW1lPjIwMjMvMDcvMzEgMTc6MDM6MDA8L0xhc3RVcGRUaW1lPg0KICAgIDxXb3Jrc2hlZXROTT5QTCBRVFLjgJBJRlJT44CRIDwvV29ya3NoZWV0Tk0+DQogICAgPExpbmtDZWxsQWRkcmVzc0ExPkFUODwvTGlua0NlbGxBZGRyZXNzQTE+DQogICAgPExpbmtDZWxsQWRkcmVzc1IxQzE+UjhDND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DE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jYsMzYzLDI5NiwwMDA8L09yaWdpbmFsVmFsPg0KICAgIDxMYXN0TnVtVmFsPjI2LDM2MzwvTGFzdE51bVZhbD4NCiAgICA8UmF3TGlua1ZhbD4yNiwzNjM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1" Error="">PD94bWwgdmVyc2lvbj0iMS4wIiBlbmNvZGluZz0idXRmLTgiPz4NCjxMaW5rSW5mb0V4Y2VsIHhtbG5zOnhzaT0iaHR0cDovL3d3dy53My5vcmcvMjAwMS9YTUxTY2hlbWEtaW5zdGFuY2UiIHhtbG5zOnhzZD0iaHR0cDovL3d3dy53My5vcmcvMjAwMS9YTUxTY2hlbWEiPg0KICA8TGlua0luZm9Db3JlPg0KICAgIDxMaW5rSWQ+NTAxPC9MaW5rSWQ+DQogICAgPEluZmxvd1ZhbD41NTYsMDEwPC9JbmZsb3dWYWw+DQogICAgPERpc3BWYWw+NTU2LDAxMDwvRGlzcFZhbD4NCiAgICA8TGFzdFVwZFRpbWU+MjAyMy8wNy8zMSAxNzowMzowMDwvTGFzdFVwZFRpbWU+DQogICAgPFdvcmtzaGVldE5NPlBMIFFUUuOAkElGUlPjgJEgPC9Xb3Jrc2hlZXROTT4NCiAgICA8TGlua0NlbGxBZGRyZXNzQTE+QVQ5PC9MaW5rQ2VsbEFkZHJlc3NBMT4NCiAgICA8TGlua0NlbGxBZGRyZXNzUjFDMT5SOUM0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IxMDEwWj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TU2LDAxMCwwNDYsMDAwPC9PcmlnaW5hbFZhbD4NCiAgICA8TGFzdE51bVZhbD41NTYsMDEwPC9MYXN0TnVtVmFsPg0KICAgIDxSYXdMaW5rVmFsPjU1NiwwMTA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2" Error="">PD94bWwgdmVyc2lvbj0iMS4wIiBlbmNvZGluZz0idXRmLTgiPz4NCjxMaW5rSW5mb0V4Y2VsIHhtbG5zOnhzaT0iaHR0cDovL3d3dy53My5vcmcvMjAwMS9YTUxTY2hlbWEtaW5zdGFuY2UiIHhtbG5zOnhzZD0iaHR0cDovL3d3dy53My5vcmcvMjAwMS9YTUxTY2hlbWEiPg0KICA8TGlua0luZm9Db3JlPg0KICAgIDxMaW5rSWQ+NTAyPC9MaW5rSWQ+DQogICAgPEluZmxvd1ZhbD4tNDgzLDMzMzwvSW5mbG93VmFsPg0KICAgIDxEaXNwVmFsPig0ODMsMzMzKTwvRGlzcFZhbD4NCiAgICA8TGFzdFVwZFRpbWU+MjAyMy8wNy8zMSAxNzowMzowMDwvTGFzdFVwZFRpbWU+DQogICAgPFdvcmtzaGVldE5NPlBMIFFUUuOAkElGUlPjgJEgPC9Xb3Jrc2hlZXROTT4NCiAgICA8TGlua0NlbGxBZGRyZXNzQTE+QVQxMDwvTGlua0NlbGxBZGRyZXNzQTE+DQogICAgPExpbmtDZWxsQWRkcmVzc1IxQzE+UjEwQzQ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MjEwMjBaMDAj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DgzLDMzMywxNjgsMDAwPC9PcmlnaW5hbFZhbD4NCiAgICA8TGFzdE51bVZhbD4tNDgzLDMzMzwvTGFzdE51bVZhbD4NCiAgICA8UmF3TGlua1ZhbD4tNDgzLDMzMzwvUmF3TGlua1ZhbD4NCiAgICA8Vmlld1VuaXRUeXA+NzwvVmlld1VuaXRUeXA+DQogICAgPERlY2ltYWxQb2ludD4wPC9EZWNpbWFsUG9pbnQ+DQogICAgPFJvdW5kVHlwPjI8L1JvdW5kVHlwPg0KICAgIDxOdW1UZXh0VHlwPjE8L051bVRleHRUeXA+DQogICAgPENsYXNzVHlwPjM8L0NsYXNzVHlwPg0KICAgIDxEVG90YWxZTURITVM+MjAyMy8wNy8yNiAwOTo1Mj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3" Error="">PD94bWwgdmVyc2lvbj0iMS4wIiBlbmNvZGluZz0idXRmLTgiPz4NCjxMaW5rSW5mb0V4Y2VsIHhtbG5zOnhzaT0iaHR0cDovL3d3dy53My5vcmcvMjAwMS9YTUxTY2hlbWEtaW5zdGFuY2UiIHhtbG5zOnhzZD0iaHR0cDovL3d3dy53My5vcmcvMjAwMS9YTUxTY2hlbWEiPg0KICA8TGlua0luZm9Db3JlPg0KICAgIDxMaW5rSWQ+NTAzPC9MaW5rSWQ+DQogICAgPEluZmxvd1ZhbD43Miw2NzY8L0luZmxvd1ZhbD4NCiAgICA8RGlzcFZhbD43Miw2NzYgPC9EaXNwVmFsPg0KICAgIDxMYXN0VXBkVGltZT4yMDIzLzA3LzMxIDE3OjAzOjAwPC9MYXN0VXBkVGltZT4NCiAgICA8V29ya3NoZWV0Tk0+UEwgUVRS44CQSUZSU+OAkSA8L1dvcmtzaGVldE5NPg0KICAgIDxMaW5rQ2VsbEFkZHJlc3NBMT5BVDExPC9MaW5rQ2VsbEFkZHJlc3NBMT4NCiAgICA8TGlua0NlbGxBZGRyZXNzUjFDMT5SMTFDND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yMTAzMD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cyLDY3Niw4NzgsMDAwPC9PcmlnaW5hbFZhbD4NCiAgICA8TGFzdE51bVZhbD43Miw2NzY8L0xhc3ROdW1WYWw+DQogICAgPFJhd0xpbmtWYWw+NzIsNjc2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4" Error="">PD94bWwgdmVyc2lvbj0iMS4wIiBlbmNvZGluZz0idXRmLTgiPz4NCjxMaW5rSW5mb0V4Y2VsIHhtbG5zOnhzaT0iaHR0cDovL3d3dy53My5vcmcvMjAwMS9YTUxTY2hlbWEtaW5zdGFuY2UiIHhtbG5zOnhzZD0iaHR0cDovL3d3dy53My5vcmcvMjAwMS9YTUxTY2hlbWEiPg0KICA8TGlua0luZm9Db3JlPg0KICAgIDxMaW5rSWQ+NTA0PC9MaW5rSWQ+DQogICAgPEluZmxvd1ZhbD4tNTUsNDcwPC9JbmZsb3dWYWw+DQogICAgPERpc3BWYWw+KDU1LDQ3MCk8L0Rpc3BWYWw+DQogICAgPExhc3RVcGRUaW1lPjIwMjMvMDcvMzEgMTc6MDM6MDA8L0xhc3RVcGRUaW1lPg0KICAgIDxXb3Jrc2hlZXROTT5QTCBRVFLjgJBJRlJT44CRIDwvV29ya3NoZWV0Tk0+DQogICAgPExpbmtDZWxsQWRkcmVzc0ExPkFUMTI8L0xpbmtDZWxsQWRkcmVzc0ExPg0KICAgIDxMaW5rQ2VsbEFkZHJlc3NSMUMxPlIxMkM0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kwMDAwMDA0Mi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TUsNDcwLDQ1NCwwMDA8L09yaWdpbmFsVmFsPg0KICAgIDxMYXN0TnVtVmFsPi01NSw0NzA8L0xhc3ROdW1WYWw+DQogICAgPFJhd0xpbmtWYWw+LTU1LDQ3MDwvUmF3TGlua1ZhbD4NCiAgICA8Vmlld1VuaXRUeXA+NzwvVmlld1VuaXRUeXA+DQogICAgPERlY2ltYWxQb2ludD4wPC9EZWNpbWFsUG9pbnQ+DQogICAgPFJvdW5kVHlwPjI8L1JvdW5kVHlwPg0KICAgIDxOdW1UZXh0VHlwPjE8L051bVRleHRUeXA+DQogICAgPENsYXNzVHlwPjM8L0NsYXNzVHlwPg0KICAgIDxEVG90YWxZTURITVM+MjAyMy8wNy8yNiAwOTo1Mj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5" Error="">PD94bWwgdmVyc2lvbj0iMS4wIiBlbmNvZGluZz0idXRmLTgiPz4NCjxMaW5rSW5mb0V4Y2VsIHhtbG5zOnhzaT0iaHR0cDovL3d3dy53My5vcmcvMjAwMS9YTUxTY2hlbWEtaW5zdGFuY2UiIHhtbG5zOnhzZD0iaHR0cDovL3d3dy53My5vcmcvMjAwMS9YTUxTY2hlbWEiPg0KICA8TGlua0luZm9Db3JlPg0KICAgIDxMaW5rSWQ+NTA1PC9MaW5rSWQ+DQogICAgPEluZmxvd1ZhbD40LDc3MTwvSW5mbG93VmFsPg0KICAgIDxEaXNwVmFsPjQsNzcxIDwvRGlzcFZhbD4NCiAgICA8TGFzdFVwZFRpbWU+MjAyMy8wNy8zMSAxNzowMzowMDwvTGFzdFVwZFRpbWU+DQogICAgPFdvcmtzaGVldE5NPlBMIFFUUuOAkElGUlPjgJEgPC9Xb3Jrc2hlZXROTT4NCiAgICA8TGlua0NlbGxBZGRyZXNzQTE+QVQxMzwvTGlua0NlbGxBZGRyZXNzQTE+DQogICAgPExpbmtDZWxsQWRkcmVzc1IxQzE+UjEzQzQ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MjEwNDBaMDAj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40LDc3MSwwMjAsMDAwPC9PcmlnaW5hbFZhbD4NCiAgICA8TGFzdE51bVZhbD40LDc3MTwvTGFzdE51bVZhbD4NCiAgICA8UmF3TGlua1ZhbD40LDc3MTwvUmF3TGlua1ZhbD4NCiAgICA8Vmlld1VuaXRUeXA+NzwvVmlld1VuaXRUeXA+DQogICAgPERlY2ltYWxQb2ludD4wPC9EZWNpbWFsUG9pbnQ+DQogICAgPFJvdW5kVHlwPjI8L1JvdW5kVHlwPg0KICAgIDxOdW1UZXh0VHlwPjE8L051bVRleHRUeXA+DQogICAgPENsYXNzVHlwPjM8L0NsYXNzVHlwPg0KICAgIDxEVG90YWxZTURITVM+MjAyMy8wNy8yNiAwOTo1Mj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6" Error="">PD94bWwgdmVyc2lvbj0iMS4wIiBlbmNvZGluZz0idXRmLTgiPz4NCjxMaW5rSW5mb0V4Y2VsIHhtbG5zOnhzaT0iaHR0cDovL3d3dy53My5vcmcvMjAwMS9YTUxTY2hlbWEtaW5zdGFuY2UiIHhtbG5zOnhzZD0iaHR0cDovL3d3dy53My5vcmcvMjAwMS9YTUxTY2hlbWEiPg0KICA8TGlua0luZm9Db3JlPg0KICAgIDxMaW5rSWQ+NTA2PC9MaW5rSWQ+DQogICAgPEluZmxvd1ZhbD4xLDE0NTwvSW5mbG93VmFsPg0KICAgIDxEaXNwVmFsPjEsMTQ1IDwvRGlzcFZhbD4NCiAgICA8TGFzdFVwZFRpbWU+MjAyMy8wNy8zMSAxNzowMzowMDwvTGFzdFVwZFRpbWU+DQogICAgPFdvcmtzaGVldE5NPlBMIFFUUuOAkElGUlPjgJEgPC9Xb3Jrc2hlZXROTT4NCiAgICA8TGlua0NlbGxBZGRyZXNzQTE+QVQxNDwvTGlua0NlbGxBZGRyZXNzQTE+DQogICAgPExpbmtDZWxsQWRkcmVzc1IxQzE+UjE0QzQ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Qz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EsMTQ1LDc1OCwwMDA8L09yaWdpbmFsVmFsPg0KICAgIDxMYXN0TnVtVmFsPjEsMTQ1PC9MYXN0TnVtVmFsPg0KICAgIDxSYXdMaW5rVmFsPjEsMTQ1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7" Error="">PD94bWwgdmVyc2lvbj0iMS4wIiBlbmNvZGluZz0idXRmLTgiPz4NCjxMaW5rSW5mb0V4Y2VsIHhtbG5zOnhzaT0iaHR0cDovL3d3dy53My5vcmcvMjAwMS9YTUxTY2hlbWEtaW5zdGFuY2UiIHhtbG5zOnhzZD0iaHR0cDovL3d3dy53My5vcmcvMjAwMS9YTUxTY2hlbWEiPg0KICA8TGlua0luZm9Db3JlPg0KICAgIDxMaW5rSWQ+NTA3PC9MaW5rSWQ+DQogICAgPEluZmxvd1ZhbD4tMzA1PC9JbmZsb3dWYWw+DQogICAgPERpc3BWYWw+KDMwNSk8L0Rpc3BWYWw+DQogICAgPExhc3RVcGRUaW1lPjIwMjMvMDcvMzEgMTc6MDM6MDA8L0xhc3RVcGRUaW1lPg0KICAgIDxXb3Jrc2hlZXROTT5QTCBRVFLjgJBJRlJT44CRIDwvV29ya3NoZWV0Tk0+DQogICAgPExpbmtDZWxsQWRkcmVzc0ExPkFUMTU8L0xpbmtDZWxsQWRkcmVzc0ExPg0KICAgIDxMaW5rQ2VsbEFkZHJlc3NSMUMxPlIxNUM0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kwMDAwMDA0NC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zA1LDg2NywwMDA8L09yaWdpbmFsVmFsPg0KICAgIDxMYXN0TnVtVmFsPi0zMDU8L0xhc3ROdW1WYWw+DQogICAgPFJhd0xpbmtWYWw+LTMwNTwvUmF3TGlua1ZhbD4NCiAgICA8Vmlld1VuaXRUeXA+NzwvVmlld1VuaXRUeXA+DQogICAgPERlY2ltYWxQb2ludD4wPC9EZWNpbWFsUG9pbnQ+DQogICAgPFJvdW5kVHlwPjI8L1JvdW5kVHlwPg0KICAgIDxOdW1UZXh0VHlwPjE8L051bVRleHRUeXA+DQogICAgPENsYXNzVHlwPjM8L0NsYXNzVHlwPg0KICAgIDxEVG90YWxZTURITVM+MjAyMy8wNy8yNiAwOTo1Mj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8" Error="">PD94bWwgdmVyc2lvbj0iMS4wIiBlbmNvZGluZz0idXRmLTgiPz4NCjxMaW5rSW5mb0V4Y2VsIHhtbG5zOnhzaT0iaHR0cDovL3d3dy53My5vcmcvMjAwMS9YTUxTY2hlbWEtaW5zdGFuY2UiIHhtbG5zOnhzZD0iaHR0cDovL3d3dy53My5vcmcvMjAwMS9YTUxTY2hlbWEiPg0KICA8TGlua0luZm9Db3JlPg0KICAgIDxMaW5rSWQ+NTA4PC9MaW5rSWQ+DQogICAgPEluZmxvd1ZhbD4yMjM8L0luZmxvd1ZhbD4NCiAgICA8RGlzcFZhbD4yMjMgPC9EaXNwVmFsPg0KICAgIDxMYXN0VXBkVGltZT4yMDIzLzA3LzMxIDE3OjAzOjAwPC9MYXN0VXBkVGltZT4NCiAgICA8V29ya3NoZWV0Tk0+UEwgUVRS44CQSUZSU+OAkSA8L1dvcmtzaGVldE5NPg0KICAgIDxMaW5rQ2VsbEFkZHJlc3NBMT5BVDE2PC9MaW5rQ2VsbEFkZHJlc3NBMT4NCiAgICA8TGlua0NlbGxBZGRyZXNzUjFDMT5SMTZDND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Dc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jIzLDA4MCwwMDA8L09yaWdpbmFsVmFsPg0KICAgIDxMYXN0TnVtVmFsPjIyMzwvTGFzdE51bVZhbD4NCiAgICA8UmF3TGlua1ZhbD4yMjM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9" Error="">PD94bWwgdmVyc2lvbj0iMS4wIiBlbmNvZGluZz0idXRmLTgiPz4NCjxMaW5rSW5mb0V4Y2VsIHhtbG5zOnhzaT0iaHR0cDovL3d3dy53My5vcmcvMjAwMS9YTUxTY2hlbWEtaW5zdGFuY2UiIHhtbG5zOnhzZD0iaHR0cDovL3d3dy53My5vcmcvMjAwMS9YTUxTY2hlbWEiPg0KICA8TGlua0luZm9Db3JlPg0KICAgIDxMaW5rSWQ+NTA5PC9MaW5rSWQ+DQogICAgPEluZmxvd1ZhbD4tMjwvSW5mbG93VmFsPg0KICAgIDxEaXNwVmFsPigyKTwvRGlzcFZhbD4NCiAgICA8TGFzdFVwZFRpbWU+MjAyMy8wNy8zMSAxNzowMzowMDwvTGFzdFVwZFRpbWU+DQogICAgPFdvcmtzaGVldE5NPlBMIFFUUuOAkElGUlPjgJEgPC9Xb3Jrc2hlZXROTT4NCiAgICA8TGlua0NlbGxBZGRyZXNzQTE+QVQxNzwvTGlua0NlbGxBZGRyZXNzQTE+DQogICAgPExpbmtDZWxsQWRkcmVzc1IxQzE+UjE3QzQ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Q2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yLDQ1MiwwMDA8L09yaWdpbmFsVmFsPg0KICAgIDxMYXN0TnVtVmFsPi0yPC9MYXN0TnVtVmFsPg0KICAgIDxSYXdMaW5rVmFsPi0y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0" Error="">PD94bWwgdmVyc2lvbj0iMS4wIiBlbmNvZGluZz0idXRmLTgiPz4NCjxMaW5rSW5mb0V4Y2VsIHhtbG5zOnhzaT0iaHR0cDovL3d3dy53My5vcmcvMjAwMS9YTUxTY2hlbWEtaW5zdGFuY2UiIHhtbG5zOnhzZD0iaHR0cDovL3d3dy53My5vcmcvMjAwMS9YTUxTY2hlbWEiPg0KICA8TGlua0luZm9Db3JlPg0KICAgIDxMaW5rSWQ+NTEwPC9MaW5rSWQ+DQogICAgPEluZmxvd1ZhbD42LDE0MDwvSW5mbG93VmFsPg0KICAgIDxEaXNwVmFsPjYsMTQwIDwvRGlzcFZhbD4NCiAgICA8TGFzdFVwZFRpbWU+MjAyMy8wNy8zMSAxNzowMzowMDwvTGFzdFVwZFRpbWU+DQogICAgPFdvcmtzaGVldE5NPlBMIFFUUuOAkElGUlPjgJEgPC9Xb3Jrc2hlZXROTT4NCiAgICA8TGlua0NlbGxBZGRyZXNzQTE+QVQxODwvTGlua0NlbGxBZGRyZXNzQTE+DQogICAgPExpbmtDZWxsQWRkcmVzc1IxQzE+UjE4QzQ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Q4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YsMTQwLDI2MiwwMDA8L09yaWdpbmFsVmFsPg0KICAgIDxMYXN0TnVtVmFsPjYsMTQwPC9MYXN0TnVtVmFsPg0KICAgIDxSYXdMaW5rVmFsPjYsMTQw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1" Error="">PD94bWwgdmVyc2lvbj0iMS4wIiBlbmNvZGluZz0idXRmLTgiPz4NCjxMaW5rSW5mb0V4Y2VsIHhtbG5zOnhzaT0iaHR0cDovL3d3dy53My5vcmcvMjAwMS9YTUxTY2hlbWEtaW5zdGFuY2UiIHhtbG5zOnhzZD0iaHR0cDovL3d3dy53My5vcmcvMjAwMS9YTUxTY2hlbWEiPg0KICA8TGlua0luZm9Db3JlPg0KICAgIDxMaW5rSWQ+NTExPC9MaW5rSWQ+DQogICAgPEluZmxvd1ZhbD4tMiw0Mjk8L0luZmxvd1ZhbD4NCiAgICA8RGlzcFZhbD4oMiw0MjkpPC9EaXNwVmFsPg0KICAgIDxMYXN0VXBkVGltZT4yMDIzLzA3LzMxIDE3OjAzOjAwPC9MYXN0VXBkVGltZT4NCiAgICA8V29ya3NoZWV0Tk0+UEwgUVRS44CQSUZSU+OAkSA8L1dvcmtzaGVldE5NPg0KICAgIDxMaW5rQ2VsbEFkZHJlc3NBMT5BVDE5PC9MaW5rQ2VsbEFkZHJlc3NBMT4NCiAgICA8TGlua0NlbGxBZGRyZXNzUjFDMT5SMTlDND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Dk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IsNDI5LDc2MSwwMDA8L09yaWdpbmFsVmFsPg0KICAgIDxMYXN0TnVtVmFsPi0yLDQyOTwvTGFzdE51bVZhbD4NCiAgICA8UmF3TGlua1ZhbD4tMiw0Mjk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2" Error="">PD94bWwgdmVyc2lvbj0iMS4wIiBlbmNvZGluZz0idXRmLTgiPz4NCjxMaW5rSW5mb0V4Y2VsIHhtbG5zOnhzaT0iaHR0cDovL3d3dy53My5vcmcvMjAwMS9YTUxTY2hlbWEtaW5zdGFuY2UiIHhtbG5zOnhzZD0iaHR0cDovL3d3dy53My5vcmcvMjAwMS9YTUxTY2hlbWEiPg0KICA8TGlua0luZm9Db3JlPg0KICAgIDxMaW5rSWQ+NTEyPC9MaW5rSWQ+DQogICAgPEluZmxvd1ZhbD4zLDA5NDwvSW5mbG93VmFsPg0KICAgIDxEaXNwVmFsPjMsMDk0IDwvRGlzcFZhbD4NCiAgICA8TGFzdFVwZFRpbWU+MjAyMy8wNy8zMSAxNzowMzowMDwvTGFzdFVwZFRpbWU+DQogICAgPFdvcmtzaGVldE5NPlBMIFFUUuOAkElGUlPjgJEgPC9Xb3Jrc2hlZXROTT4NCiAgICA8TGlua0NlbGxBZGRyZXNzQTE+QVQyMjwvTGlua0NlbGxBZGRyZXNzQTE+DQogICAgPExpbmtDZWxsQWRkcmVzc1IxQzE+UjIyQzQ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Ux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MDk0LDM4MywwMDA8L09yaWdpbmFsVmFsPg0KICAgIDxMYXN0TnVtVmFsPjMsMDk0PC9MYXN0TnVtVmFsPg0KICAgIDxSYXdMaW5rVmFsPjMsMDk0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3" Error="">PD94bWwgdmVyc2lvbj0iMS4wIiBlbmNvZGluZz0idXRmLTgiPz4NCjxMaW5rSW5mb0V4Y2VsIHhtbG5zOnhzaT0iaHR0cDovL3d3dy53My5vcmcvMjAwMS9YTUxTY2hlbWEtaW5zdGFuY2UiIHhtbG5zOnhzZD0iaHR0cDovL3d3dy53My5vcmcvMjAwMS9YTUxTY2hlbWEiPg0KICA8TGlua0luZm9Db3JlPg0KICAgIDxMaW5rSWQ+NTEzPC9MaW5rSWQ+DQogICAgPEluZmxvd1ZhbD4xLDMzNjwvSW5mbG93VmFsPg0KICAgIDxEaXNwVmFsPjEsMzM2IDwvRGlzcFZhbD4NCiAgICA8TGFzdFVwZFRpbWU+MjAyMy8wNy8zMSAxNzowMzowMDwvTGFzdFVwZFRpbWU+DQogICAgPFdvcmtzaGVldE5NPlBMIFFUUuOAkElGUlPjgJEgPC9Xb3Jrc2hlZXROTT4NCiAgICA8TGlua0NlbGxBZGRyZXNzQTE+QVQyMzwvTGlua0NlbGxBZGRyZXNzQTE+DQogICAgPExpbmtDZWxsQWRkcmVzc1IxQzE+UjIzQzQ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Uy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EsMzM2LDEyMywwMDA8L09yaWdpbmFsVmFsPg0KICAgIDxMYXN0TnVtVmFsPjEsMzM2PC9MYXN0TnVtVmFsPg0KICAgIDxSYXdMaW5rVmFsPjEsMzM2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4" Error="">PD94bWwgdmVyc2lvbj0iMS4wIiBlbmNvZGluZz0idXRmLTgiPz4NCjxMaW5rSW5mb0V4Y2VsIHhtbG5zOnhzaT0iaHR0cDovL3d3dy53My5vcmcvMjAwMS9YTUxTY2hlbWEtaW5zdGFuY2UiIHhtbG5zOnhzZD0iaHR0cDovL3d3dy53My5vcmcvMjAwMS9YTUxTY2hlbWEiPg0KICA8TGlua0luZm9Db3JlPg0KICAgIDxMaW5rSWQ+NTE0PC9MaW5rSWQ+DQogICAgPEluZmxvd1ZhbD40MDM8L0luZmxvd1ZhbD4NCiAgICA8RGlzcFZhbD40MDMgPC9EaXNwVmFsPg0KICAgIDxMYXN0VXBkVGltZT4yMDIzLzA3LzMxIDE3OjAzOjAwPC9MYXN0VXBkVGltZT4NCiAgICA8V29ya3NoZWV0Tk0+UEwgUVRS44CQSUZSU+OAkSA8L1dvcmtzaGVldE5NPg0KICAgIDxMaW5rQ2VsbEFkZHJlc3NBMT5BVDI0PC9MaW5rQ2VsbEFkZHJlc3NBMT4NCiAgICA8TGlua0NlbGxBZGRyZXNzUjFDMT5SMjRDND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T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NDAzLDA1NywwMDA8L09yaWdpbmFsVmFsPg0KICAgIDxMYXN0TnVtVmFsPjQwMzwvTGFzdE51bVZhbD4NCiAgICA8UmF3TGlua1ZhbD40MDM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5" Error="">PD94bWwgdmVyc2lvbj0iMS4wIiBlbmNvZGluZz0idXRmLTgiPz4NCjxMaW5rSW5mb0V4Y2VsIHhtbG5zOnhzaT0iaHR0cDovL3d3dy53My5vcmcvMjAwMS9YTUxTY2hlbWEtaW5zdGFuY2UiIHhtbG5zOnhzZD0iaHR0cDovL3d3dy53My5vcmcvMjAwMS9YTUxTY2hlbWEiPg0KICA8TGlua0luZm9Db3JlPg0KICAgIDxMaW5rSWQ+NTE1PC9MaW5rSWQ+DQogICAgPEluZmxvd1ZhbD40LDgzMzwvSW5mbG93VmFsPg0KICAgIDxEaXNwVmFsPjQsODMzIDwvRGlzcFZhbD4NCiAgICA8TGFzdFVwZFRpbWU+MjAyMy8wNy8zMSAxNzowMzowMDwvTGFzdFVwZFRpbWU+DQogICAgPFdvcmtzaGVldE5NPlBMIFFUUuOAkElGUlPjgJEgPC9Xb3Jrc2hlZXROTT4NCiAgICA8TGlua0NlbGxBZGRyZXNzQTE+QVQyMTwvTGlua0NlbGxBZGRyZXNzQTE+DQogICAgPExpbmtDZWxsQWRkcmVzc1IxQzE+UjIxQzQ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U0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QsODMzLDU2MywwMDA8L09yaWdpbmFsVmFsPg0KICAgIDxMYXN0TnVtVmFsPjQsODMzPC9MYXN0TnVtVmFsPg0KICAgIDxSYXdMaW5rVmFsPjQsODMz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6" Error="">PD94bWwgdmVyc2lvbj0iMS4wIiBlbmNvZGluZz0idXRmLTgiPz4NCjxMaW5rSW5mb0V4Y2VsIHhtbG5zOnhzaT0iaHR0cDovL3d3dy53My5vcmcvMjAwMS9YTUxTY2hlbWEtaW5zdGFuY2UiIHhtbG5zOnhzZD0iaHR0cDovL3d3dy53My5vcmcvMjAwMS9YTUxTY2hlbWEiPg0KICA8TGlua0luZm9Db3JlPg0KICAgIDxMaW5rSWQ+NTE2PC9MaW5rSWQ+DQogICAgPEluZmxvd1ZhbD4tNSw1MTc8L0luZmxvd1ZhbD4NCiAgICA8RGlzcFZhbD4oNSw1MTcpPC9EaXNwVmFsPg0KICAgIDxMYXN0VXBkVGltZT4yMDIzLzA3LzMxIDE3OjAzOjAwPC9MYXN0VXBkVGltZT4NCiAgICA8V29ya3NoZWV0Tk0+UEwgUVRS44CQSUZSU+OAkSA8L1dvcmtzaGVldE5NPg0KICAgIDxMaW5rQ2VsbEFkZHJlc3NBMT5BVDI1PC9MaW5rQ2VsbEFkZHJlc3NBMT4NCiAgICA8TGlua0NlbGxBZGRyZXNzUjFDMT5SMjVDND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TY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NTE3LDI1MSwwMDA8L09yaWdpbmFsVmFsPg0KICAgIDxMYXN0TnVtVmFsPi01LDUxNzwvTGFzdE51bVZhbD4NCiAgICA8UmF3TGlua1ZhbD4tNSw1MTc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7" Error="">PD94bWwgdmVyc2lvbj0iMS4wIiBlbmNvZGluZz0idXRmLTgiPz4NCjxMaW5rSW5mb0V4Y2VsIHhtbG5zOnhzaT0iaHR0cDovL3d3dy53My5vcmcvMjAwMS9YTUxTY2hlbWEtaW5zdGFuY2UiIHhtbG5zOnhzZD0iaHR0cDovL3d3dy53My5vcmcvMjAwMS9YTUxTY2hlbWEiPg0KICA8TGlua0luZm9Db3JlPg0KICAgIDxMaW5rSWQ+NTE3PC9MaW5rSWQ+DQogICAgPEluZmxvd1ZhbD4tNSw1MTc8L0luZmxvd1ZhbD4NCiAgICA8RGlzcFZhbD4oNSw1MTcpPC9EaXNwVmFsPg0KICAgIDxMYXN0VXBkVGltZT4yMDIzLzA3LzMxIDE3OjAzOjAwPC9MYXN0VXBkVGltZT4NCiAgICA8V29ya3NoZWV0Tk0+UEwgUVRS44CQSUZSU+OAkSA8L1dvcmtzaGVldE5NPg0KICAgIDxMaW5rQ2VsbEFkZHJlc3NBMT5BVDI2PC9MaW5rQ2VsbEFkZHJlc3NBMT4NCiAgICA8TGlua0NlbGxBZGRyZXNzUjFDMT5SMjZDND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Tg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UsNTE3LDI1MSwwMDA8L09yaWdpbmFsVmFsPg0KICAgIDxMYXN0TnVtVmFsPi01LDUxNzwvTGFzdE51bVZhbD4NCiAgICA8UmF3TGlua1ZhbD4tNSw1MTc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8" Error="">PD94bWwgdmVyc2lvbj0iMS4wIiBlbmNvZGluZz0idXRmLTgiPz4NCjxMaW5rSW5mb0V4Y2VsIHhtbG5zOnhzaT0iaHR0cDovL3d3dy53My5vcmcvMjAwMS9YTUxTY2hlbWEtaW5zdGFuY2UiIHhtbG5zOnhzZD0iaHR0cDovL3d3dy53My5vcmcvMjAwMS9YTUxTY2hlbWEiPg0KICA8TGlua0luZm9Db3JlPg0KICAgIDxMaW5rSWQ+NTE4PC9MaW5rSWQ+DQogICAgPEluZmxvd1ZhbD44LDU3NTwvSW5mbG93VmFsPg0KICAgIDxEaXNwVmFsPjgsNTc1IDwvRGlzcFZhbD4NCiAgICA8TGFzdFVwZFRpbWU+MjAyMy8wNy8zMSAxNzowMzowMDwvTGFzdFVwZFRpbWU+DQogICAgPFdvcmtzaGVldE5NPlBMIFFUUuOAkElGUlPjgJEgPC9Xb3Jrc2hlZXROTT4NCiAgICA8TGlua0NlbGxBZGRyZXNzQTE+QVQyODwvTGlua0NlbGxBZGRyZXNzQTE+DQogICAgPExpbmtDZWxsQWRkcmVzc1IxQzE+UjI4QzQ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U5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gsNTc1LDEzMywwMDA8L09yaWdpbmFsVmFsPg0KICAgIDxMYXN0TnVtVmFsPjgsNTc1PC9MYXN0TnVtVmFsPg0KICAgIDxSYXdMaW5rVmFsPjgsNTc1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9" Error="">PD94bWwgdmVyc2lvbj0iMS4wIiBlbmNvZGluZz0idXRmLTgiPz4NCjxMaW5rSW5mb0V4Y2VsIHhtbG5zOnhzaT0iaHR0cDovL3d3dy53My5vcmcvMjAwMS9YTUxTY2hlbWEtaW5zdGFuY2UiIHhtbG5zOnhzZD0iaHR0cDovL3d3dy53My5vcmcvMjAwMS9YTUxTY2hlbWEiPg0KICA8TGlua0luZm9Db3JlPg0KICAgIDxMaW5rSWQ+NTE5PC9MaW5rSWQ+DQogICAgPEluZmxvd1ZhbD4yOSw4Njg8L0luZmxvd1ZhbD4NCiAgICA8RGlzcFZhbD4yOSw4NjggPC9EaXNwVmFsPg0KICAgIDxMYXN0VXBkVGltZT4yMDIzLzA3LzMxIDE3OjAzOjAwPC9MYXN0VXBkVGltZT4NCiAgICA8V29ya3NoZWV0Tk0+UEwgUVRS44CQSUZSU+OAkSA8L1dvcmtzaGVldE5NPg0KICAgIDxMaW5rQ2VsbEFkZHJlc3NBMT5BVDI5PC9MaW5rQ2VsbEFkZHJlc3NBMT4NCiAgICA8TGlua0NlbGxBZGRyZXNzUjFDMT5SMjlDND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yMTA3MD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I5LDg2OCw4ODksMDAwPC9PcmlnaW5hbFZhbD4NCiAgICA8TGFzdE51bVZhbD4yOSw4Njg8L0xhc3ROdW1WYWw+DQogICAgPFJhd0xpbmtWYWw+MjksODY4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0" Error="">PD94bWwgdmVyc2lvbj0iMS4wIiBlbmNvZGluZz0idXRmLTgiPz4NCjxMaW5rSW5mb0V4Y2VsIHhtbG5zOnhzaT0iaHR0cDovL3d3dy53My5vcmcvMjAwMS9YTUxTY2hlbWEtaW5zdGFuY2UiIHhtbG5zOnhzZD0iaHR0cDovL3d3dy53My5vcmcvMjAwMS9YTUxTY2hlbWEiPg0KICA8TGlua0luZm9Db3JlPg0KICAgIDxMaW5rSWQ+NTIwPC9MaW5rSWQ+DQogICAgPEluZmxvd1ZhbD4tNywxMjM8L0luZmxvd1ZhbD4NCiAgICA8RGlzcFZhbD4oNywxMjMpPC9EaXNwVmFsPg0KICAgIDxMYXN0VXBkVGltZT4yMDIzLzA3LzMxIDE3OjAzOjAwPC9MYXN0VXBkVGltZT4NCiAgICA8V29ya3NoZWV0Tk0+UEwgUVRS44CQSUZSU+OAkSA8L1dvcmtzaGVldE5NPg0KICAgIDxMaW5rQ2VsbEFkZHJlc3NBMT5BVDMwPC9MaW5rQ2VsbEFkZHJlc3NBMT4NCiAgICA8TGlua0NlbGxBZGRyZXNzUjFDMT5SMzBDND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yMTA4MFo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03LDEyMywxMjAsMDAwPC9PcmlnaW5hbFZhbD4NCiAgICA8TGFzdE51bVZhbD4tNywxMjM8L0xhc3ROdW1WYWw+DQogICAgPFJhd0xpbmtWYWw+LTcsMTIz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1" Error="">PD94bWwgdmVyc2lvbj0iMS4wIiBlbmNvZGluZz0idXRmLTgiPz4NCjxMaW5rSW5mb0V4Y2VsIHhtbG5zOnhzaT0iaHR0cDovL3d3dy53My5vcmcvMjAwMS9YTUxTY2hlbWEtaW5zdGFuY2UiIHhtbG5zOnhzZD0iaHR0cDovL3d3dy53My5vcmcvMjAwMS9YTUxTY2hlbWEiPg0KICA8TGlua0luZm9Db3JlPg0KICAgIDxMaW5rSWQ+NTIxPC9MaW5rSWQ+DQogICAgPEluZmxvd1ZhbD4yMiw3NDU8L0luZmxvd1ZhbD4NCiAgICA8RGlzcFZhbD4yMiw3NDUgPC9EaXNwVmFsPg0KICAgIDxMYXN0VXBkVGltZT4yMDIzLzA3LzMxIDE3OjAzOjAwPC9MYXN0VXBkVGltZT4NCiAgICA8V29ya3NoZWV0Tk0+UEwgUVRS44CQSUZSU+OAkSA8L1dvcmtzaGVldE5NPg0KICAgIDxMaW5rQ2VsbEFkZHJlc3NBMT5BVDMxPC9MaW5rQ2VsbEFkZHJlc3NBMT4NCiAgICA8TGlua0NlbGxBZGRyZXNzUjFDMT5SMzFDND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yMzAwMD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IyLDc0NSw3NjksMDAwPC9PcmlnaW5hbFZhbD4NCiAgICA8TGFzdE51bVZhbD4yMiw3NDU8L0xhc3ROdW1WYWw+DQogICAgPFJhd0xpbmtWYWw+MjIsNzQ1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2" Error="">PD94bWwgdmVyc2lvbj0iMS4wIiBlbmNvZGluZz0idXRmLTgiPz4NCjxMaW5rSW5mb0V4Y2VsIHhtbG5zOnhzaT0iaHR0cDovL3d3dy53My5vcmcvMjAwMS9YTUxTY2hlbWEtaW5zdGFuY2UiIHhtbG5zOnhzZD0iaHR0cDovL3d3dy53My5vcmcvMjAwMS9YTUxTY2hlbWEiPg0KICA8TGlua0luZm9Db3JlPg0KICAgIDxMaW5rSWQ+NTIyPC9MaW5rSWQ+DQogICAgPEluZmxvd1ZhbD4yMiwxNDA8L0luZmxvd1ZhbD4NCiAgICA8RGlzcFZhbD4yMiwxNDA8L0Rpc3BWYWw+DQogICAgPExhc3RVcGRUaW1lPjIwMjMvMDcvMzEgMTc6MDM6MDA8L0xhc3RVcGRUaW1lPg0KICAgIDxXb3Jrc2hlZXROTT5QTCBRVFLjgJBJRlJT44CRIDwvV29ya3NoZWV0Tk0+DQogICAgPExpbmtDZWxsQWRkcmVzc0ExPkFUMzM8L0xpbmtDZWxsQWRkcmVzc0ExPg0KICAgIDxMaW5rQ2VsbEFkZHJlc3NSMUMxPlIzM0M0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I0MDEwMD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jIsMTQwLDM3NiwwMDA8L09yaWdpbmFsVmFsPg0KICAgIDxMYXN0TnVtVmFsPjIyLDE0MDwvTGFzdE51bVZhbD4NCiAgICA8UmF3TGlua1ZhbD4yMiwxNDA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3" Error="">PD94bWwgdmVyc2lvbj0iMS4wIiBlbmNvZGluZz0idXRmLTgiPz4NCjxMaW5rSW5mb0V4Y2VsIHhtbG5zOnhzaT0iaHR0cDovL3d3dy53My5vcmcvMjAwMS9YTUxTY2hlbWEtaW5zdGFuY2UiIHhtbG5zOnhzZD0iaHR0cDovL3d3dy53My5vcmcvMjAwMS9YTUxTY2hlbWEiPg0KICA8TGlua0luZm9Db3JlPg0KICAgIDxMaW5rSWQ+NTIzPC9MaW5rSWQ+DQogICAgPEluZmxvd1ZhbD42MDU8L0luZmxvd1ZhbD4NCiAgICA8RGlzcFZhbD42MDU8L0Rpc3BWYWw+DQogICAgPExhc3RVcGRUaW1lPjIwMjMvMDcvMzEgMTc6MDM6MDA8L0xhc3RVcGRUaW1lPg0KICAgIDxXb3Jrc2hlZXROTT5QTCBRVFLjgJBJRlJT44CRIDwvV29ya3NoZWV0Tk0+DQogICAgPExpbmtDZWxsQWRkcmVzc0ExPkFUMzQ8L0xpbmtDZWxsQWRkcmVzc0ExPg0KICAgIDxMaW5rQ2VsbEFkZHJlc3NSMUMxPlIzNEM0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I0MDIwMD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NjA1LDM5MywwMDA8L09yaWdpbmFsVmFsPg0KICAgIDxMYXN0TnVtVmFsPjYwNTwvTGFzdE51bVZhbD4NCiAgICA8UmF3TGlua1ZhbD42MDU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4" Error="">PD94bWwgdmVyc2lvbj0iMS4wIiBlbmNvZGluZz0idXRmLTgiPz4NCjxMaW5rSW5mb0V4Y2VsIHhtbG5zOnhzaT0iaHR0cDovL3d3dy53My5vcmcvMjAwMS9YTUxTY2hlbWEtaW5zdGFuY2UiIHhtbG5zOnhzZD0iaHR0cDovL3d3dy53My5vcmcvMjAwMS9YTUxTY2hlbWEiPg0KICA8TGlua0luZm9Db3JlPg0KICAgIDxMaW5rSWQ+NzA0PC9MaW5rSWQ+DQogICAgPEluZmxvd1ZhbD4yMDcsOTU3PC9JbmZsb3dWYWw+DQogICAgPERpc3BWYWw+MjA3LDk1NyA8L0Rpc3BWYWw+DQogICAgPExhc3RVcGRUaW1lPjIwMjQvMDcvMjkgODo0MTozMjwvTGFzdFVwZFRpbWU+DQogICAgPFdvcmtzaGVldE5NPkJT44CQSUZSU+OAkTwvV29ya3NoZWV0Tk0+DQogICAgPExpbmtDZWxsQWRkcmVzc0ExPlE2PC9MaW5rQ2VsbEFkZHJlc3NBMT4NCiAgICA8TGlua0NlbGxBZGRyZXNzUjFDMT5SNk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wM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xPC9JdGVtSWQ+DQogICAgPERpc3BJdGVtSWQ+SzExMDEwMTAwPC9EaXNwSXRlbUlkPg0KICAgIDxDb2xJZD5SMzAxMDAwMDAjPC9Db2xJZD4NCiAgICA8VGVtQXhpc1R5cD4xMDAwMDA8L1RlbUF4aXNUeXA+DQogICAgPE1lbnVObT7pgKPntZDosqHmlL/nirbmhYvoqIjnrpfmm7g8L01lbnVObT4NCiAgICA8SXRlbU5tPuePvumHkeWPiuOBs+ePvumHkeWQjOetieeJqTwvSXRlbU5tPg0KICAgIDxDb2xObT7lvZPmnJ/ph5HpoY08L0NvbE5tPg0KICAgIDxPcmlnaW5hbFZhbD4yMDcsOTU3LDQ5MSwwMDA8L09yaWdpbmFsVmFsPg0KICAgIDxMYXN0TnVtVmFsPjIwNyw5NTc8L0xhc3ROdW1WYWw+DQogICAgPFJhd0xpbmtWYWw+MjA3LDk1Nz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5" Error="">PD94bWwgdmVyc2lvbj0iMS4wIiBlbmNvZGluZz0idXRmLTgiPz4NCjxMaW5rSW5mb0V4Y2VsIHhtbG5zOnhzaT0iaHR0cDovL3d3dy53My5vcmcvMjAwMS9YTUxTY2hlbWEtaW5zdGFuY2UiIHhtbG5zOnhzZD0iaHR0cDovL3d3dy53My5vcmcvMjAwMS9YTUxTY2hlbWEiPg0KICA8TGlua0luZm9Db3JlPg0KICAgIDxMaW5rSWQ+NzA1PC9MaW5rSWQ+DQogICAgPEluZmxvd1ZhbD45LDk1NDwvSW5mbG93VmFsPg0KICAgIDxEaXNwVmFsPjksOTU0IDwvRGlzcFZhbD4NCiAgICA8TGFzdFVwZFRpbWU+MjAyNC8wNy8yOSA4OjQxOjMyPC9MYXN0VXBkVGltZT4NCiAgICA8V29ya3NoZWV0Tk0+QlPjgJBJRlJT44CRPC9Xb3Jrc2hlZXROTT4NCiAgICA8TGlua0NlbGxBZGRyZXNzQTE+UTc8L0xpbmtDZWxsQWRkcmVzc0ExPg0KICAgIDxMaW5rQ2VsbEFkZHJlc3NSMUMxPlI3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Ay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I8L0l0ZW1JZD4NCiAgICA8RGlzcEl0ZW1JZD5LMTEwMTAyMDA8L0Rpc3BJdGVtSWQ+DQogICAgPENvbElkPlIzMDEwMDAwMCM8L0NvbElkPg0KICAgIDxUZW1BeGlzVHlwPjEwMDAwMDwvVGVtQXhpc1R5cD4NCiAgICA8TWVudU5tPumAo+e1kOiyoeaUv+eKtuaFi+ioiOeul+abuDwvTWVudU5tPg0KICAgIDxJdGVtTm0+5a6a5pyf6aCQ6YeRPC9JdGVtTm0+DQogICAgPENvbE5tPuW9k+acn+mHkemhjTwvQ29sTm0+DQogICAgPE9yaWdpbmFsVmFsPjksOTU0LDc2NSwwMDA8L09yaWdpbmFsVmFsPg0KICAgIDxMYXN0TnVtVmFsPjksOTU0PC9MYXN0TnVtVmFsPg0KICAgIDxSYXdMaW5rVmFsPjksOTU0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6" Error="">PD94bWwgdmVyc2lvbj0iMS4wIiBlbmNvZGluZz0idXRmLTgiPz4NCjxMaW5rSW5mb0V4Y2VsIHhtbG5zOnhzaT0iaHR0cDovL3d3dy53My5vcmcvMjAwMS9YTUxTY2hlbWEtaW5zdGFuY2UiIHhtbG5zOnhzZD0iaHR0cDovL3d3dy53My5vcmcvMjAwMS9YTUxTY2hlbWEiPg0KICA8TGlua0luZm9Db3JlPg0KICAgIDxMaW5rSWQ+NzA2PC9MaW5rSWQ+DQogICAgPEluZmxvd1ZhbD45MDQsMzQxPC9JbmZsb3dWYWw+DQogICAgPERpc3BWYWw+OTA0LDM0MSA8L0Rpc3BWYWw+DQogICAgPExhc3RVcGRUaW1lPjIwMjQvMDcvMjkgODo0MTozMjwvTGFzdFVwZFRpbWU+DQogICAgPFdvcmtzaGVldE5NPkJT44CQSUZSU+OAkTwvV29ya3NoZWV0Tk0+DQogICAgPExpbmtDZWxsQWRkcmVzc0ExPlE4PC9MaW5rQ2VsbEFkZHJlc3NBMT4NCiAgICA8TGlua0NlbGxBZGRyZXNzUjFDMT5SO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wM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zPC9JdGVtSWQ+DQogICAgPERpc3BJdGVtSWQ+SzExMDEwMz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45MDQsMzQxLDY2MCwwMDA8L09yaWdpbmFsVmFsPg0KICAgIDxMYXN0TnVtVmFsPjkwNCwzNDE8L0xhc3ROdW1WYWw+DQogICAgPFJhd0xpbmtWYWw+OTA0LDM0MT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7" Error="">PD94bWwgdmVyc2lvbj0iMS4wIiBlbmNvZGluZz0idXRmLTgiPz4NCjxMaW5rSW5mb0V4Y2VsIHhtbG5zOnhzaT0iaHR0cDovL3d3dy53My5vcmcvMjAwMS9YTUxTY2hlbWEtaW5zdGFuY2UiIHhtbG5zOnhzZD0iaHR0cDovL3d3dy53My5vcmcvMjAwMS9YTUxTY2hlbWEiPg0KICA8TGlua0luZm9Db3JlPg0KICAgIDxMaW5rSWQ+NzA3PC9MaW5rSWQ+DQogICAgPEluZmxvd1ZhbD42LDM1NTwvSW5mbG93VmFsPg0KICAgIDxEaXNwVmFsPjYsMzU1IDwvRGlzcFZhbD4NCiAgICA8TGFzdFVwZFRpbWU+MjAyNC8wNy8yOSA4OjQxOjMyPC9MYXN0VXBkVGltZT4NCiAgICA8V29ya3NoZWV0Tk0+QlPjgJBJRlJT44CRPC9Xb3Jrc2hlZXROTT4NCiAgICA8TGlua0NlbGxBZGRyZXNzQTE+UTEwPC9MaW5rQ2VsbEFkZHJlc3NBMT4NCiAgICA8TGlua0NlbGxBZGRyZXNzUjFDMT5SMTB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DQ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DwvSXRlbUlkPg0KICAgIDxEaXNwSXRlbUlkPksxMTAxMDQwMDwvRGlzcEl0ZW1JZD4NCiAgICA8Q29sSWQ+UjMwMTAwMDAwIzwvQ29sSWQ+DQogICAgPFRlbUF4aXNUeXA+MTAwMDAwPC9UZW1BeGlzVHlwPg0KICAgIDxNZW51Tm0+6YCj57WQ6LKh5pS/54q25oWL6KiI566X5pu4PC9NZW51Tm0+DQogICAgPEl0ZW1ObT7jg4fjg6rjg5Djg4bjgqPjg5bph5Hono3os4fnlKM8L0l0ZW1ObT4NCiAgICA8Q29sTm0+5b2T5pyf6YeR6aGNPC9Db2xObT4NCiAgICA8T3JpZ2luYWxWYWw+NiwzNTUsMTYzLDAwMDwvT3JpZ2luYWxWYWw+DQogICAgPExhc3ROdW1WYWw+NiwzNTU8L0xhc3ROdW1WYWw+DQogICAgPFJhd0xpbmtWYWw+NiwzNTU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8" Error="">PD94bWwgdmVyc2lvbj0iMS4wIiBlbmNvZGluZz0idXRmLTgiPz4NCjxMaW5rSW5mb0V4Y2VsIHhtbG5zOnhzaT0iaHR0cDovL3d3dy53My5vcmcvMjAwMS9YTUxTY2hlbWEtaW5zdGFuY2UiIHhtbG5zOnhzZD0iaHR0cDovL3d3dy53My5vcmcvMjAwMS9YTUxTY2hlbWEiPg0KICA8TGlua0luZm9Db3JlPg0KICAgIDxMaW5rSWQ+NzA4PC9MaW5rSWQ+DQogICAgPEluZmxvd1ZhbD4zMDEsMjY2PC9JbmZsb3dWYWw+DQogICAgPERpc3BWYWw+MzAxLDI2NiA8L0Rpc3BWYWw+DQogICAgPExhc3RVcGRUaW1lPjIwMjQvMDcvMjkgODo0MTozMjwvTGFzdFVwZFRpbWU+DQogICAgPFdvcmtzaGVldE5NPkJT44CQSUZSU+OAkTwvV29ya3NoZWV0Tk0+DQogICAgPExpbmtDZWxsQWRkcmVzc0ExPlExMTwvTGlua0NlbGxBZGRyZXNzQTE+DQogICAgPExpbmtDZWxsQWRkcmVzc1IxQzE+UjEx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A1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U8L0l0ZW1JZD4NCiAgICA8RGlzcEl0ZW1JZD5LMTEwMTA1MDA8L0Rpc3BJdGVtSWQ+DQogICAgPENvbElkPlIzMDEwMDAwMCM8L0NvbElkPg0KICAgIDxUZW1BeGlzVHlwPjEwMDAwMDwvVGVtQXhpc1R5cD4NCiAgICA8TWVudU5tPumAo+e1kOiyoeaUv+eKtuaFi+ioiOeul+abuDwvTWVudU5tPg0KICAgIDxJdGVtTm0+5qOa5Y246LOH55SjPC9JdGVtTm0+DQogICAgPENvbE5tPuW9k+acn+mHkemhjTwvQ29sTm0+DQogICAgPE9yaWdpbmFsVmFsPjMwMSwyNjYsMDczLDAwMDwvT3JpZ2luYWxWYWw+DQogICAgPExhc3ROdW1WYWw+MzAxLDI2NjwvTGFzdE51bVZhbD4NCiAgICA8UmF3TGlua1ZhbD4zMDEsMjY2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9" Error="">PD94bWwgdmVyc2lvbj0iMS4wIiBlbmNvZGluZz0idXRmLTgiPz4NCjxMaW5rSW5mb0V4Y2VsIHhtbG5zOnhzaT0iaHR0cDovL3d3dy53My5vcmcvMjAwMS9YTUxTY2hlbWEtaW5zdGFuY2UiIHhtbG5zOnhzZD0iaHR0cDovL3d3dy53My5vcmcvMjAwMS9YTUxTY2hlbWEiPg0KICA8TGlua0luZm9Db3JlPg0KICAgIDxMaW5rSWQ+NzA5PC9MaW5rSWQ+DQogICAgPEluZmxvd1ZhbD4xMiwyMTM8L0luZmxvd1ZhbD4NCiAgICA8RGlzcFZhbD4xMiwyMTMgPC9EaXNwVmFsPg0KICAgIDxMYXN0VXBkVGltZT4yMDI0LzA3LzI5IDg6NDE6MzI8L0xhc3RVcGRUaW1lPg0KICAgIDxXb3Jrc2hlZXROTT5CU+OAkElGUlPjgJE8L1dvcmtzaGVldE5NPg0KICAgIDxMaW5rQ2VsbEFkZHJlc3NBMT5RMTI8L0xpbmtDZWxsQWRkcmVzc0ExPg0KICAgIDxMaW5rQ2VsbEFkZHJlc3NSMUMxPlIxMk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wN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2PC9JdGVtSWQ+DQogICAgPERpc3BJdGVtSWQ+SzExMDEwNjAwPC9EaXNwSXRlbUlkPg0KICAgIDxDb2xJZD5SMzAxMDAwMDAjPC9Db2xJZD4NCiAgICA8VGVtQXhpc1R5cD4xMDAwMDA8L1RlbUF4aXNUeXA+DQogICAgPE1lbnVObT7pgKPntZDosqHmlL/nirbmhYvoqIjnrpfmm7g8L01lbnVObT4NCiAgICA8SXRlbU5tPuacquWPjuazleS6uuaJgOW+l+eojjwvSXRlbU5tPg0KICAgIDxDb2xObT7lvZPmnJ/ph5HpoY08L0NvbE5tPg0KICAgIDxPcmlnaW5hbFZhbD4xMiwyMTMsOTc0LDAwMDwvT3JpZ2luYWxWYWw+DQogICAgPExhc3ROdW1WYWw+MTIsMjEzPC9MYXN0TnVtVmFsPg0KICAgIDxSYXdMaW5rVmFsPjEyLDIxMz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0" Error="">PD94bWwgdmVyc2lvbj0iMS4wIiBlbmNvZGluZz0idXRmLTgiPz4NCjxMaW5rSW5mb0V4Y2VsIHhtbG5zOnhzaT0iaHR0cDovL3d3dy53My5vcmcvMjAwMS9YTUxTY2hlbWEtaW5zdGFuY2UiIHhtbG5zOnhzZD0iaHR0cDovL3d3dy53My5vcmcvMjAwMS9YTUxTY2hlbWEiPg0KICA8TGlua0luZm9Db3JlPg0KICAgIDxMaW5rSWQ+NzEwPC9MaW5rSWQ+DQogICAgPEluZmxvd1ZhbD4xMzcsMTgxPC9JbmZsb3dWYWw+DQogICAgPERpc3BWYWw+MTM3LDE4MSA8L0Rpc3BWYWw+DQogICAgPExhc3RVcGRUaW1lPjIwMjQvMDcvMjkgODo0MTozMjwvTGFzdFVwZFRpbWU+DQogICAgPFdvcmtzaGVldE5NPkJT44CQSUZSU+OAkTwvV29ya3NoZWV0Tk0+DQogICAgPExpbmtDZWxsQWRkcmVzc0ExPlExMzwvTGlua0NlbGxBZGRyZXNzQTE+DQogICAgPExpbmtDZWxsQWRkcmVzc1IxQzE+UjEz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MTEwMUE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xQTAwMCM8L0l0ZW1JZD4NCiAgICA8RGlzcEl0ZW1JZD5LMTEwMUEwMDAwPC9EaXNwSXRlbUlkPg0KICAgIDxDb2xJZD5SMzAxMDAwMDAjPC9Db2xJZD4NCiAgICA8VGVtQXhpc1R5cD4xMDAwMDA8L1RlbUF4aXNUeXA+DQogICAgPE1lbnVObT7pgKPntZDosqHmlL/nirbmhYvoqIjnrpfmm7g8L01lbnVObT4NCiAgICA8SXRlbU5tPuOBneOBruS7luOBrua1geWLleizh+eUozwvSXRlbU5tPg0KICAgIDxDb2xObT7lvZPmnJ/ph5HpoY08L0NvbE5tPg0KICAgIDxPcmlnaW5hbFZhbD4xMzcsMTgxLDM5MCwwMDA8L09yaWdpbmFsVmFsPg0KICAgIDxMYXN0TnVtVmFsPjEzNywxODE8L0xhc3ROdW1WYWw+DQogICAgPFJhd0xpbmtWYWw+MTM3LDE4MT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1" Error="">PD94bWwgdmVyc2lvbj0iMS4wIiBlbmNvZGluZz0idXRmLTgiPz4NCjxMaW5rSW5mb0V4Y2VsIHhtbG5zOnhzaT0iaHR0cDovL3d3dy53My5vcmcvMjAwMS9YTUxTY2hlbWEtaW5zdGFuY2UiIHhtbG5zOnhzZD0iaHR0cDovL3d3dy53My5vcmcvMjAwMS9YTUxTY2hlbWEiPg0KICA8TGlua0luZm9Db3JlPg0KICAgIDxMaW5rSWQ+NzExPC9MaW5rSWQ+DQogICAgPEluZmxvd1ZhbD4xNjA8L0luZmxvd1ZhbD4NCiAgICA8RGlzcFZhbD4xNjAgPC9EaXNwVmFsPg0KICAgIDxMYXN0VXBkVGltZT4yMDI0LzA3LzI5IDg6NDE6MzI8L0xhc3RVcGRUaW1lPg0KICAgIDxXb3Jrc2hlZXROTT5CU+OAkElGUlPjgJE8L1dvcmtzaGVldE5NPg0KICAgIDxMaW5rQ2VsbEFkZHJlc3NBMT5RMTQ8L0xpbmtDZWxsQWRkcmVzc0ExPg0KICAgIDxMaW5rQ2VsbEFkZHJlc3NSMUMxPlIxN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wO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5PC9JdGVtSWQ+DQogICAgPERpc3BJdGVtSWQ+SzExMDFDMDAwPC9EaXNwSXRlbUlkPg0KICAgIDxDb2xJZD5SMzAxMDAwMDAjPC9Db2xJZD4NCiAgICA8VGVtQXhpc1R5cD4xMDAwMDA8L1RlbUF4aXNUeXA+DQogICAgPE1lbnVObT7pgKPntZDosqHmlL/nirbmhYvoqIjnrpfmm7g8L01lbnVObT4NCiAgICA8SXRlbU5tPuWjsuWNtOebrueahOOBp+S/neacieOBmeOCi+izh+eUozwvSXRlbU5tPg0KICAgIDxDb2xObT7lvZPmnJ/ph5HpoY08L0NvbE5tPg0KICAgIDxPcmlnaW5hbFZhbD4xNjAsMDAwLDAwMDwvT3JpZ2luYWxWYWw+DQogICAgPExhc3ROdW1WYWw+MTYwPC9MYXN0TnVtVmFsPg0KICAgIDxSYXdMaW5rVmFsPjE2MD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2" Error="">PD94bWwgdmVyc2lvbj0iMS4wIiBlbmNvZGluZz0idXRmLTgiPz4NCjxMaW5rSW5mb0V4Y2VsIHhtbG5zOnhzaT0iaHR0cDovL3d3dy53My5vcmcvMjAwMS9YTUxTY2hlbWEtaW5zdGFuY2UiIHhtbG5zOnhzZD0iaHR0cDovL3d3dy53My5vcmcvMjAwMS9YTUxTY2hlbWEiPg0KICA8TGlua0luZm9Db3JlPg0KICAgIDxMaW5rSWQ+NzEyPC9MaW5rSWQ+DQogICAgPEluZmxvd1ZhbD4xLDU3OSw0MzA8L0luZmxvd1ZhbD4NCiAgICA8RGlzcFZhbD4xLDU3OSw0MzAgPC9EaXNwVmFsPg0KICAgIDxMYXN0VXBkVGltZT4yMDI0LzA3LzI5IDg6NDE6MzI8L0xhc3RVcGRUaW1lPg0KICAgIDxXb3Jrc2hlZXROTT5CU+OAkElGUlPjgJE8L1dvcmtzaGVldE5NPg0KICAgIDxMaW5rQ2VsbEFkZHJlc3NBMT5RMTU8L0xpbmtDZWxsQWRkcmVzc0ExPg0KICAgIDxMaW5rQ2VsbEFkZHJlc3NSMUMxPlIxN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ExMDFa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VowMDAjPC9JdGVtSWQ+DQogICAgPERpc3BJdGVtSWQ+SzExMDFaMDAwMDwvRGlzcEl0ZW1JZD4NCiAgICA8Q29sSWQ+UjMwMTAwMDAwIzwvQ29sSWQ+DQogICAgPFRlbUF4aXNUeXA+MTAwMDAwPC9UZW1BeGlzVHlwPg0KICAgIDxNZW51Tm0+6YCj57WQ6LKh5pS/54q25oWL6KiI566X5pu4PC9NZW51Tm0+DQogICAgPEl0ZW1ObT7mtYHli5Xos4fnlKPlkIjoqIg8L0l0ZW1ObT4NCiAgICA8Q29sTm0+5b2T5pyf6YeR6aGNPC9Db2xObT4NCiAgICA8T3JpZ2luYWxWYWw+MSw1NzksNDMwLDUxNiwwMDA8L09yaWdpbmFsVmFsPg0KICAgIDxMYXN0TnVtVmFsPjEsNTc5LDQzMDwvTGFzdE51bVZhbD4NCiAgICA8UmF3TGlua1ZhbD4xLDU3OSw0MzA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3" Error="">PD94bWwgdmVyc2lvbj0iMS4wIiBlbmNvZGluZz0idXRmLTgiPz4NCjxMaW5rSW5mb0V4Y2VsIHhtbG5zOnhzaT0iaHR0cDovL3d3dy53My5vcmcvMjAwMS9YTUxTY2hlbWEtaW5zdGFuY2UiIHhtbG5zOnhzZD0iaHR0cDovL3d3dy53My5vcmcvMjAwMS9YTUxTY2hlbWEiPg0KICA8TGlua0luZm9Db3JlPg0KICAgIDxMaW5rSWQ+NzEzPC9MaW5rSWQ+DQogICAgPEluZmxvd1ZhbD4yNTAsNTM1PC9JbmZsb3dWYWw+DQogICAgPERpc3BWYWw+MjUwLDUzNSA8L0Rpc3BWYWw+DQogICAgPExhc3RVcGRUaW1lPjIwMjQvMDcvMjkgODo0MTozMjwvTGFzdFVwZFRpbWU+DQogICAgPFdvcmtzaGVldE5NPkJT44CQSUZSU+OAkTwvV29ya3NoZWV0Tk0+DQogICAgPExpbmtDZWxsQWRkcmVzc0ExPlExNzwvTGlua0NlbGxBZGRyZXNzQTE+DQogICAgPExpbmtDZWxsQWRkcmVzc1IxQzE+UjE3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Ew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A8L0l0ZW1JZD4NCiAgICA8RGlzcEl0ZW1JZD5LMTEwMjAxMDA8L0Rpc3BJdGVtSWQ+DQogICAgPENvbElkPlIzMDEwMDAwMCM8L0NvbElkPg0KICAgIDxUZW1BeGlzVHlwPjEwMDAwMDwvVGVtQXhpc1R5cD4NCiAgICA8TWVudU5tPumAo+e1kOiyoeaUv+eKtuaFi+ioiOeul+abuDwvTWVudU5tPg0KICAgIDxJdGVtTm0+5pyJ5b2i5Zu65a6a6LOH55SjPC9JdGVtTm0+DQogICAgPENvbE5tPuW9k+acn+mHkemhjTwvQ29sTm0+DQogICAgPE9yaWdpbmFsVmFsPjI1MCw1MzUsODIyLDAwMDwvT3JpZ2luYWxWYWw+DQogICAgPExhc3ROdW1WYWw+MjUwLDUzNTwvTGFzdE51bVZhbD4NCiAgICA8UmF3TGlua1ZhbD4yNTAsNTM1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4" Error="">PD94bWwgdmVyc2lvbj0iMS4wIiBlbmNvZGluZz0idXRmLTgiPz4NCjxMaW5rSW5mb0V4Y2VsIHhtbG5zOnhzaT0iaHR0cDovL3d3dy53My5vcmcvMjAwMS9YTUxTY2hlbWEtaW5zdGFuY2UiIHhtbG5zOnhzZD0iaHR0cDovL3d3dy53My5vcmcvMjAwMS9YTUxTY2hlbWEiPg0KICA8TGlua0luZm9Db3JlPg0KICAgIDxMaW5rSWQ+NzE0PC9MaW5rSWQ+DQogICAgPEluZmxvd1ZhbD45OSw0Mjk8L0luZmxvd1ZhbD4NCiAgICA8RGlzcFZhbD45OSw0MjkgPC9EaXNwVmFsPg0KICAgIDxMYXN0VXBkVGltZT4yMDI0LzA3LzI5IDg6NDE6MzI8L0xhc3RVcGRUaW1lPg0KICAgIDxXb3Jrc2hlZXROTT5CU+OAkElGUlPjgJE8L1dvcmtzaGVldE5NPg0KICAgIDxMaW5rQ2VsbEFkZHJlc3NBMT5RMTg8L0xpbmtDZWxsQWRkcmVzc0ExPg0KICAgIDxMaW5rQ2VsbEFkZHJlc3NSMUMxPlIxO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xM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xPC9JdGVtSWQ+DQogICAgPERpc3BJdGVtSWQ+SzExMDIwMTUwPC9EaXNwSXRlbUlkPg0KICAgIDxDb2xJZD5SMzAxMDAwMDAjPC9Db2xJZD4NCiAgICA8VGVtQXhpc1R5cD4xMDAwMDA8L1RlbUF4aXNUeXA+DQogICAgPE1lbnVObT7pgKPntZDosqHmlL/nirbmhYvoqIjnrpfmm7g8L01lbnVObT4NCiAgICA8SXRlbU5tPuS9v+eUqOaoqeizh+eUozwvSXRlbU5tPg0KICAgIDxDb2xObT7lvZPmnJ/ph5HpoY08L0NvbE5tPg0KICAgIDxPcmlnaW5hbFZhbD45OSw0MjksNTUyLDAwMDwvT3JpZ2luYWxWYWw+DQogICAgPExhc3ROdW1WYWw+OTksNDI5PC9MYXN0TnVtVmFsPg0KICAgIDxSYXdMaW5rVmFsPjk5LDQyOT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5" Error="">PD94bWwgdmVyc2lvbj0iMS4wIiBlbmNvZGluZz0idXRmLTgiPz4NCjxMaW5rSW5mb0V4Y2VsIHhtbG5zOnhzaT0iaHR0cDovL3d3dy53My5vcmcvMjAwMS9YTUxTY2hlbWEtaW5zdGFuY2UiIHhtbG5zOnhzZD0iaHR0cDovL3d3dy53My5vcmcvMjAwMS9YTUxTY2hlbWEiPg0KICA8TGlua0luZm9Db3JlPg0KICAgIDxMaW5rSWQ+NzE1PC9MaW5rSWQ+DQogICAgPEluZmxvd1ZhbD4xNDEsMDA3PC9JbmZsb3dWYWw+DQogICAgPERpc3BWYWw+MTQxLDAwNyA8L0Rpc3BWYWw+DQogICAgPExhc3RVcGRUaW1lPjIwMjQvMDcvMjkgODo0MTozMjwvTGFzdFVwZFRpbWU+DQogICAgPFdvcmtzaGVldE5NPkJT44CQSUZSU+OAkTwvV29ya3NoZWV0Tk0+DQogICAgPExpbmtDZWxsQWRkcmVzc0ExPlExOTwvTGlua0NlbGxBZGRyZXNzQTE+DQogICAgPExpbmtDZWxsQWRkcmVzc1IxQzE+UjE5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Ey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I8L0l0ZW1JZD4NCiAgICA8RGlzcEl0ZW1JZD5LMTEwMjAyMDA8L0Rpc3BJdGVtSWQ+DQogICAgPENvbElkPlIzMDEwMDAwMCM8L0NvbElkPg0KICAgIDxUZW1BeGlzVHlwPjEwMDAwMDwvVGVtQXhpc1R5cD4NCiAgICA8TWVudU5tPumAo+e1kOiyoeaUv+eKtuaFi+ioiOeul+abuDwvTWVudU5tPg0KICAgIDxJdGVtTm0+44Gu44KM44KTPC9JdGVtTm0+DQogICAgPENvbE5tPuW9k+acn+mHkemhjTwvQ29sTm0+DQogICAgPE9yaWdpbmFsVmFsPjE0MSwwMDcsMjQwLDAwMDwvT3JpZ2luYWxWYWw+DQogICAgPExhc3ROdW1WYWw+MTQxLDAwNzwvTGFzdE51bVZhbD4NCiAgICA8UmF3TGlua1ZhbD4xNDEsMDA3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6" Error="">PD94bWwgdmVyc2lvbj0iMS4wIiBlbmNvZGluZz0idXRmLTgiPz4NCjxMaW5rSW5mb0V4Y2VsIHhtbG5zOnhzaT0iaHR0cDovL3d3dy53My5vcmcvMjAwMS9YTUxTY2hlbWEtaW5zdGFuY2UiIHhtbG5zOnhzZD0iaHR0cDovL3d3dy53My5vcmcvMjAwMS9YTUxTY2hlbWEiPg0KICA8TGlua0luZm9Db3JlPg0KICAgIDxMaW5rSWQ+NzE2PC9MaW5rSWQ+DQogICAgPEluZmxvd1ZhbD45Nyw2ODg8L0luZmxvd1ZhbD4NCiAgICA8RGlzcFZhbD45Nyw2ODggPC9EaXNwVmFsPg0KICAgIDxMYXN0VXBkVGltZT4yMDI0LzA3LzI5IDg6NDE6MzI8L0xhc3RVcGRUaW1lPg0KICAgIDxXb3Jrc2hlZXROTT5CU+OAkElGUlPjgJE8L1dvcmtzaGVldE5NPg0KICAgIDxMaW5rQ2VsbEFkZHJlc3NBMT5RMjA8L0xpbmtDZWxsQWRkcmVzc0ExPg0KICAgIDxMaW5rQ2VsbEFkZHJlc3NSMUMxPlIyM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xM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zPC9JdGVtSWQ+DQogICAgPERpc3BJdGVtSWQ+SzExMDIwMzAwPC9EaXNwSXRlbUlkPg0KICAgIDxDb2xJZD5SMzAxMDAwMDAjPC9Db2xJZD4NCiAgICA8VGVtQXhpc1R5cD4xMDAwMDA8L1RlbUF4aXNUeXA+DQogICAgPE1lbnVObT7pgKPntZDosqHmlL/nirbmhYvoqIjnrpfmm7g8L01lbnVObT4NCiAgICA8SXRlbU5tPueEoeW9ouizh+eUozwvSXRlbU5tPg0KICAgIDxDb2xObT7lvZPmnJ/ph5HpoY08L0NvbE5tPg0KICAgIDxPcmlnaW5hbFZhbD45Nyw2ODgsMjA3LDAwMDwvT3JpZ2luYWxWYWw+DQogICAgPExhc3ROdW1WYWw+OTcsNjg4PC9MYXN0TnVtVmFsPg0KICAgIDxSYXdMaW5rVmFsPjk3LDY4OD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7" Error="">PD94bWwgdmVyc2lvbj0iMS4wIiBlbmNvZGluZz0idXRmLTgiPz4NCjxMaW5rSW5mb0V4Y2VsIHhtbG5zOnhzaT0iaHR0cDovL3d3dy53My5vcmcvMjAwMS9YTUxTY2hlbWEtaW5zdGFuY2UiIHhtbG5zOnhzZD0iaHR0cDovL3d3dy53My5vcmcvMjAwMS9YTUxTY2hlbWEiPg0KICA8TGlua0luZm9Db3JlPg0KICAgIDxMaW5rSWQ+NzE3PC9MaW5rSWQ+DQogICAgPEluZmxvd1ZhbD4xMCwxMTU8L0luZmxvd1ZhbD4NCiAgICA8RGlzcFZhbD4xMCwxMTUgPC9EaXNwVmFsPg0KICAgIDxMYXN0VXBkVGltZT4yMDI0LzA3LzI5IDg6NDE6MzI8L0xhc3RVcGRUaW1lPg0KICAgIDxXb3Jrc2hlZXROTT5CU+OAkElGUlPjgJE8L1dvcmtzaGVldE5NPg0KICAgIDxMaW5rQ2VsbEFkZHJlc3NBMT5RMjE8L0xpbmtDZWxsQWRkcmVzc0ExPg0KICAgIDxMaW5rQ2VsbEFkZHJlc3NSMUMxPlIyM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xN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0PC9JdGVtSWQ+DQogICAgPERpc3BJdGVtSWQ+SzExMDIwNDAwPC9EaXNwSXRlbUlkPg0KICAgIDxDb2xJZD5SMzAxMDAwMDAjPC9Db2xJZD4NCiAgICA8VGVtQXhpc1R5cD4xMDAwMDA8L1RlbUF4aXNUeXA+DQogICAgPE1lbnVObT7pgKPntZDosqHmlL/nirbmhYvoqIjnrpfmm7g8L01lbnVObT4NCiAgICA8SXRlbU5tPuaKleizh+S4jeWLleeUozwvSXRlbU5tPg0KICAgIDxDb2xObT7lvZPmnJ/ph5HpoY08L0NvbE5tPg0KICAgIDxPcmlnaW5hbFZhbD4xMCwxMTUsODI1LDAwMDwvT3JpZ2luYWxWYWw+DQogICAgPExhc3ROdW1WYWw+MTAsMTE1PC9MYXN0TnVtVmFsPg0KICAgIDxSYXdMaW5rVmFsPjEwLDExNT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8" Error="">PD94bWwgdmVyc2lvbj0iMS4wIiBlbmNvZGluZz0idXRmLTgiPz4NCjxMaW5rSW5mb0V4Y2VsIHhtbG5zOnhzaT0iaHR0cDovL3d3dy53My5vcmcvMjAwMS9YTUxTY2hlbWEtaW5zdGFuY2UiIHhtbG5zOnhzZD0iaHR0cDovL3d3dy53My5vcmcvMjAwMS9YTUxTY2hlbWEiPg0KICA8TGlua0luZm9Db3JlPg0KICAgIDxMaW5rSWQ+NzE4PC9MaW5rSWQ+DQogICAgPEluZmxvd1ZhbD42MzgsMDMwPC9JbmZsb3dWYWw+DQogICAgPERpc3BWYWw+NjM4LDAzMCA8L0Rpc3BWYWw+DQogICAgPExhc3RVcGRUaW1lPjIwMjQvMDcvMjkgODo0MTozMjwvTGFzdFVwZFRpbWU+DQogICAgPFdvcmtzaGVldE5NPkJT44CQSUZSU+OAkTwvV29ya3NoZWV0Tk0+DQogICAgPExpbmtDZWxsQWRkcmVzc0ExPlEyMjwvTGlua0NlbGxBZGRyZXNzQTE+DQogICAgPExpbmtDZWxsQWRkcmVzc1IxQzE+UjIy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E1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U8L0l0ZW1JZD4NCiAgICA8RGlzcEl0ZW1JZD5LMTEwMjA1MDA8L0Rpc3BJdGVtSWQ+DQogICAgPENvbElkPlIzMDEwMDAwMCM8L0NvbElkPg0KICAgIDxUZW1BeGlzVHlwPjEwMDAwMDwvVGVtQXhpc1R5cD4NCiAgICA8TWVudU5tPumAo+e1kOiyoeaUv+eKtuaFi+ioiOeul+abuDwvTWVudU5tPg0KICAgIDxJdGVtTm0+5oyB5YiG5rOV44Gn5Lya6KiI5Yem55CG44GV44KM44Gm44GE44KL5oqV6LOHPC9JdGVtTm0+DQogICAgPENvbE5tPuW9k+acn+mHkemhjTwvQ29sTm0+DQogICAgPE9yaWdpbmFsVmFsPjYzOCwwMzAsNzE2LDAwMDwvT3JpZ2luYWxWYWw+DQogICAgPExhc3ROdW1WYWw+NjM4LDAzMDwvTGFzdE51bVZhbD4NCiAgICA8UmF3TGlua1ZhbD42MzgsMDMw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9" Error="">PD94bWwgdmVyc2lvbj0iMS4wIiBlbmNvZGluZz0idXRmLTgiPz4NCjxMaW5rSW5mb0V4Y2VsIHhtbG5zOnhzaT0iaHR0cDovL3d3dy53My5vcmcvMjAwMS9YTUxTY2hlbWEtaW5zdGFuY2UiIHhtbG5zOnhzZD0iaHR0cDovL3d3dy53My5vcmcvMjAwMS9YTUxTY2hlbWEiPg0KICA8TGlua0luZm9Db3JlPg0KICAgIDxMaW5rSWQ+NzE5PC9MaW5rSWQ+DQogICAgPEluZmxvd1ZhbD4xMDUsNjQzPC9JbmZsb3dWYWw+DQogICAgPERpc3BWYWw+MTA1LDY0MyA8L0Rpc3BWYWw+DQogICAgPExhc3RVcGRUaW1lPjIwMjQvMDcvMjkgODo0MTozMjwvTGFzdFVwZFRpbWU+DQogICAgPFdvcmtzaGVldE5NPkJT44CQSUZSU+OAkTwvV29ya3NoZWV0Tk0+DQogICAgPExpbmtDZWxsQWRkcmVzc0ExPlEyMzwvTGlua0NlbGxBZGRyZXNzQTE+DQogICAgPExpbmtDZWxsQWRkcmVzc1IxQzE+UjIz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E2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Y8L0l0ZW1JZD4NCiAgICA8RGlzcEl0ZW1JZD5LMTEwMjA2MDA8L0Rpc3BJdGVtSWQ+DQogICAgPENvbElkPlIzMDEwMDAwMCM8L0NvbElkPg0KICAgIDxUZW1BeGlzVHlwPjEwMDAwMDwvVGVtQXhpc1R5cD4NCiAgICA8TWVudU5tPumAo+e1kOiyoeaUv+eKtuaFi+ioiOeul+abuDwvTWVudU5tPg0KICAgIDxJdGVtTm0+5Za25qWt5YK15qip5Y+K44Gz44Gd44Gu5LuW44Gu5YK15qipPC9JdGVtTm0+DQogICAgPENvbE5tPuW9k+acn+mHkemhjTwvQ29sTm0+DQogICAgPE9yaWdpbmFsVmFsPjEwNSw2NDMsNDMwLDAwMDwvT3JpZ2luYWxWYWw+DQogICAgPExhc3ROdW1WYWw+MTA1LDY0MzwvTGFzdE51bVZhbD4NCiAgICA8UmF3TGlua1ZhbD4xMDUsNjQz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0" Error="">PD94bWwgdmVyc2lvbj0iMS4wIiBlbmNvZGluZz0idXRmLTgiPz4NCjxMaW5rSW5mb0V4Y2VsIHhtbG5zOnhzaT0iaHR0cDovL3d3dy53My5vcmcvMjAwMS9YTUxTY2hlbWEtaW5zdGFuY2UiIHhtbG5zOnhzZD0iaHR0cDovL3d3dy53My5vcmcvMjAwMS9YTUxTY2hlbWEiPg0KICA8TGlua0luZm9Db3JlPg0KICAgIDxMaW5rSWQ+NzIwPC9MaW5rSWQ+DQogICAgPEluZmxvd1ZhbD4xMzYsMTI1PC9JbmZsb3dWYWw+DQogICAgPERpc3BWYWw+MTM2LDEyNSA8L0Rpc3BWYWw+DQogICAgPExhc3RVcGRUaW1lPjIwMjQvMDcvMjkgODo0MTozMjwvTGFzdFVwZFRpbWU+DQogICAgPFdvcmtzaGVldE5NPkJT44CQSUZSU+OAkTwvV29ya3NoZWV0Tk0+DQogICAgPExpbmtDZWxsQWRkcmVzc0ExPlEyNDwvTGlua0NlbGxBZGRyZXNzQTE+DQogICAgPExpbmtDZWxsQWRkcmVzc1IxQzE+UjI0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E3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c8L0l0ZW1JZD4NCiAgICA8RGlzcEl0ZW1JZD5LMTEwMjA3MDA8L0Rpc3BJdGVtSWQ+DQogICAgPENvbElkPlIzMDEwMDAwMCM8L0NvbElkPg0KICAgIDxUZW1BeGlzVHlwPjEwMDAwMDwvVGVtQXhpc1R5cD4NCiAgICA8TWVudU5tPumAo+e1kOiyoeaUv+eKtuaFi+ioiOeul+abuDwvTWVudU5tPg0KICAgIDxJdGVtTm0+44Gd44Gu5LuW44Gu5oqV6LOHPC9JdGVtTm0+DQogICAgPENvbE5tPuW9k+acn+mHkemhjTwvQ29sTm0+DQogICAgPE9yaWdpbmFsVmFsPjEzNiwxMjUsNDUzLDAwMDwvT3JpZ2luYWxWYWw+DQogICAgPExhc3ROdW1WYWw+MTM2LDEyNTwvTGFzdE51bVZhbD4NCiAgICA8UmF3TGlua1ZhbD4xMzYsMTI1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1" Error="">PD94bWwgdmVyc2lvbj0iMS4wIiBlbmNvZGluZz0idXRmLTgiPz4NCjxMaW5rSW5mb0V4Y2VsIHhtbG5zOnhzaT0iaHR0cDovL3d3dy53My5vcmcvMjAwMS9YTUxTY2hlbWEtaW5zdGFuY2UiIHhtbG5zOnhzZD0iaHR0cDovL3d3dy53My5vcmcvMjAwMS9YTUxTY2hlbWEiPg0KICA8TGlua0luZm9Db3JlPg0KICAgIDxMaW5rSWQ+NzIxPC9MaW5rSWQ+DQogICAgPEluZmxvd1ZhbD4yLDAxMDwvSW5mbG93VmFsPg0KICAgIDxEaXNwVmFsPjIsMDEwIDwvRGlzcFZhbD4NCiAgICA8TGFzdFVwZFRpbWU+MjAyNC8wNy8yOSA4OjQxOjMyPC9MYXN0VXBkVGltZT4NCiAgICA8V29ya3NoZWV0Tk0+QlPjgJBJRlJT44CRPC9Xb3Jrc2hlZXROTT4NCiAgICA8TGlua0NlbGxBZGRyZXNzQTE+UTI1PC9MaW5rQ2VsbEFkZHJlc3NBMT4NCiAgICA8TGlua0NlbGxBZGRyZXNzUjFDMT5SMjV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Tg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DwvSXRlbUlkPg0KICAgIDxEaXNwSXRlbUlkPksxMTAyMDgwMDwvRGlzcEl0ZW1JZD4NCiAgICA8Q29sSWQ+UjMwMTAwMDAwIzwvQ29sSWQ+DQogICAgPFRlbUF4aXNUeXA+MTAwMDAwPC9UZW1BeGlzVHlwPg0KICAgIDxNZW51Tm0+6YCj57WQ6LKh5pS/54q25oWL6KiI566X5pu4PC9NZW51Tm0+DQogICAgPEl0ZW1ObT7jg4fjg6rjg5Djg4bjgqPjg5bph5Hono3os4fnlKM8L0l0ZW1ObT4NCiAgICA8Q29sTm0+5b2T5pyf6YeR6aGNPC9Db2xObT4NCiAgICA8T3JpZ2luYWxWYWw+MiwwMTAsNjU0LDAwMDwvT3JpZ2luYWxWYWw+DQogICAgPExhc3ROdW1WYWw+MiwwMTA8L0xhc3ROdW1WYWw+DQogICAgPFJhd0xpbmtWYWw+MiwwMTA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2" Error="">PD94bWwgdmVyc2lvbj0iMS4wIiBlbmNvZGluZz0idXRmLTgiPz4NCjxMaW5rSW5mb0V4Y2VsIHhtbG5zOnhzaT0iaHR0cDovL3d3dy53My5vcmcvMjAwMS9YTUxTY2hlbWEtaW5zdGFuY2UiIHhtbG5zOnhzZD0iaHR0cDovL3d3dy53My5vcmcvMjAwMS9YTUxTY2hlbWEiPg0KICA8TGlua0luZm9Db3JlPg0KICAgIDxMaW5rSWQ+NzIyPC9MaW5rSWQ+DQogICAgPEluZmxvd1ZhbD42LDM2MzwvSW5mbG93VmFsPg0KICAgIDxEaXNwVmFsPjYsMzYzIDwvRGlzcFZhbD4NCiAgICA8TGFzdFVwZFRpbWU+MjAyNC8wNy8yOSA4OjQxOjMyPC9MYXN0VXBkVGltZT4NCiAgICA8V29ya3NoZWV0Tk0+QlPjgJBJRlJT44CRPC9Xb3Jrc2hlZXROTT4NCiAgICA8TGlua0NlbGxBZGRyZXNzQTE+UTI2PC9MaW5rQ2VsbEFkZHJlc3NBMT4NCiAgICA8TGlua0NlbGxBZGRyZXNzUjFDMT5SMjZ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xMTAyQT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BMDAwIzwvSXRlbUlkPg0KICAgIDxEaXNwSXRlbUlkPksxMTAyQTAwMDA8L0Rpc3BJdGVtSWQ+DQogICAgPENvbElkPlIzMDEwMDAwMCM8L0NvbElkPg0KICAgIDxUZW1BeGlzVHlwPjEwMDAwMDwvVGVtQXhpc1R5cD4NCiAgICA8TWVudU5tPumAo+e1kOiyoeaUv+eKtuaFi+ioiOeul+abuDwvTWVudU5tPg0KICAgIDxJdGVtTm0+44Gd44Gu5LuW44Gu6Z2e5rWB5YuV6LOH55SjPC9JdGVtTm0+DQogICAgPENvbE5tPuW9k+acn+mHkemhjTwvQ29sTm0+DQogICAgPE9yaWdpbmFsVmFsPjYsMzYzLDEyMywwMDA8L09yaWdpbmFsVmFsPg0KICAgIDxMYXN0TnVtVmFsPjYsMzYzPC9MYXN0TnVtVmFsPg0KICAgIDxSYXdMaW5rVmFsPjYsMzYz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3" Error="">PD94bWwgdmVyc2lvbj0iMS4wIiBlbmNvZGluZz0idXRmLTgiPz4NCjxMaW5rSW5mb0V4Y2VsIHhtbG5zOnhzaT0iaHR0cDovL3d3dy53My5vcmcvMjAwMS9YTUxTY2hlbWEtaW5zdGFuY2UiIHhtbG5zOnhzZD0iaHR0cDovL3d3dy53My5vcmcvMjAwMS9YTUxTY2hlbWEiPg0KICA8TGlua0luZm9Db3JlPg0KICAgIDxMaW5rSWQ+NzIzPC9MaW5rSWQ+DQogICAgPEluZmxvd1ZhbD45LDQ0ODwvSW5mbG93VmFsPg0KICAgIDxEaXNwVmFsPjksNDQ4IDwvRGlzcFZhbD4NCiAgICA8TGFzdFVwZFRpbWU+MjAyNC8wNy8yOSA4OjQxOjMyPC9MYXN0VXBkVGltZT4NCiAgICA8V29ya3NoZWV0Tk0+QlPjgJBJRlJT44CRPC9Xb3Jrc2hlZXROTT4NCiAgICA8TGlua0NlbGxBZGRyZXNzQTE+UTI3PC9MaW5rQ2VsbEFkZHJlc3NBMT4NCiAgICA8TGlua0NlbGxBZGRyZXNzUjFDMT5SMjd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Tk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TwvSXRlbUlkPg0KICAgIDxEaXNwSXRlbUlkPksxMTAyQjAwMDwvRGlzcEl0ZW1JZD4NCiAgICA8Q29sSWQ+UjMwMTAwMDAwIzwvQ29sSWQ+DQogICAgPFRlbUF4aXNUeXA+MTAwMDAwPC9UZW1BeGlzVHlwPg0KICAgIDxNZW51Tm0+6YCj57WQ6LKh5pS/54q25oWL6KiI566X5pu4PC9NZW51Tm0+DQogICAgPEl0ZW1ObT7nubDlu7bnqI7ph5Hos4fnlKM8L0l0ZW1ObT4NCiAgICA8Q29sTm0+5b2T5pyf6YeR6aGNPC9Db2xObT4NCiAgICA8T3JpZ2luYWxWYWw+OSw0NDgsMzAyLDAwMDwvT3JpZ2luYWxWYWw+DQogICAgPExhc3ROdW1WYWw+OSw0NDg8L0xhc3ROdW1WYWw+DQogICAgPFJhd0xpbmtWYWw+OSw0NDg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4" Error="">PD94bWwgdmVyc2lvbj0iMS4wIiBlbmNvZGluZz0idXRmLTgiPz4NCjxMaW5rSW5mb0V4Y2VsIHhtbG5zOnhzaT0iaHR0cDovL3d3dy53My5vcmcvMjAwMS9YTUxTY2hlbWEtaW5zdGFuY2UiIHhtbG5zOnhzZD0iaHR0cDovL3d3dy53My5vcmcvMjAwMS9YTUxTY2hlbWEiPg0KICA8TGlua0luZm9Db3JlPg0KICAgIDxMaW5rSWQ+NzI0PC9MaW5rSWQ+DQogICAgPEluZmxvd1ZhbD4xLDQ5NiwzOTg8L0luZmxvd1ZhbD4NCiAgICA8RGlzcFZhbD4xLDQ5NiwzOTggPC9EaXNwVmFsPg0KICAgIDxMYXN0VXBkVGltZT4yMDI0LzA3LzI5IDg6NDE6MzI8L0xhc3RVcGRUaW1lPg0KICAgIDxXb3Jrc2hlZXROTT5CU+OAkElGUlPjgJE8L1dvcmtzaGVldE5NPg0KICAgIDxMaW5rQ2VsbEFkZHJlc3NBMT5RMjg8L0xpbmtDZWxsQWRkcmVzc0ExPg0KICAgIDxMaW5rQ2VsbEFkZHJlc3NSMUMxPlIyO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ExMDJa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lowMDAjPC9JdGVtSWQ+DQogICAgPERpc3BJdGVtSWQ+SzExMDJaMDAwMDwvRGlzcEl0ZW1JZD4NCiAgICA8Q29sSWQ+UjMwMTAwMDAwIzwvQ29sSWQ+DQogICAgPFRlbUF4aXNUeXA+MTAwMDAwPC9UZW1BeGlzVHlwPg0KICAgIDxNZW51Tm0+6YCj57WQ6LKh5pS/54q25oWL6KiI566X5pu4PC9NZW51Tm0+DQogICAgPEl0ZW1ObT7pnZ7mtYHli5Xos4fnlKPlkIjoqIg8L0l0ZW1ObT4NCiAgICA8Q29sTm0+5b2T5pyf6YeR6aGNPC9Db2xObT4NCiAgICA8T3JpZ2luYWxWYWw+MSw0OTYsMzk4LDMyNCwwMDA8L09yaWdpbmFsVmFsPg0KICAgIDxMYXN0TnVtVmFsPjEsNDk2LDM5ODwvTGFzdE51bVZhbD4NCiAgICA8UmF3TGlua1ZhbD4xLDQ5NiwzOTg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5" Error="">PD94bWwgdmVyc2lvbj0iMS4wIiBlbmNvZGluZz0idXRmLTgiPz4NCjxMaW5rSW5mb0V4Y2VsIHhtbG5zOnhzaT0iaHR0cDovL3d3dy53My5vcmcvMjAwMS9YTUxTY2hlbWEtaW5zdGFuY2UiIHhtbG5zOnhzZD0iaHR0cDovL3d3dy53My5vcmcvMjAwMS9YTUxTY2hlbWEiPg0KICA8TGlua0luZm9Db3JlPg0KICAgIDxMaW5rSWQ+NzI1PC9MaW5rSWQ+DQogICAgPEluZmxvd1ZhbD4zLDA3NSw4Mjg8L0luZmxvd1ZhbD4NCiAgICA8RGlzcFZhbD4zLDA3NSw4MjggPC9EaXNwVmFsPg0KICAgIDxMYXN0VXBkVGltZT4yMDI0LzA3LzI5IDg6NDE6MzI8L0xhc3RVcGRUaW1lPg0KICAgIDxXb3Jrc2hlZXROTT5CU+OAkElGUlPjgJE8L1dvcmtzaGVldE5NPg0KICAgIDxMaW5rQ2VsbEFkZHJlc3NBMT5RMjk8L0xpbmtDZWxsQWRkcmVzc0ExPg0KICAgIDxMaW5rQ2VsbEFkZHJlc3NSMUMxPlIyO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ExMFow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WjAwMDAjPC9JdGVtSWQ+DQogICAgPERpc3BJdGVtSWQ+SzExMFowMDAwMDwvRGlzcEl0ZW1JZD4NCiAgICA8Q29sSWQ+UjMwMTAwMDAwIzwvQ29sSWQ+DQogICAgPFRlbUF4aXNUeXA+MTAwMDAwPC9UZW1BeGlzVHlwPg0KICAgIDxNZW51Tm0+6YCj57WQ6LKh5pS/54q25oWL6KiI566X5pu4PC9NZW51Tm0+DQogICAgPEl0ZW1ObT7os4fnlKPlkIjoqIg8L0l0ZW1ObT4NCiAgICA8Q29sTm0+5b2T5pyf6YeR6aGNPC9Db2xObT4NCiAgICA8T3JpZ2luYWxWYWw+MywwNzUsODI4LDg0MCwwMDA8L09yaWdpbmFsVmFsPg0KICAgIDxMYXN0TnVtVmFsPjMsMDc1LDgyODwvTGFzdE51bVZhbD4NCiAgICA8UmF3TGlua1ZhbD4zLDA3NSw4Mjg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6" Error="">PD94bWwgdmVyc2lvbj0iMS4wIiBlbmNvZGluZz0idXRmLTgiPz4NCjxMaW5rSW5mb0V4Y2VsIHhtbG5zOnhzaT0iaHR0cDovL3d3dy53My5vcmcvMjAwMS9YTUxTY2hlbWEtaW5zdGFuY2UiIHhtbG5zOnhzZD0iaHR0cDovL3d3dy53My5vcmcvMjAwMS9YTUxTY2hlbWEiPg0KICA8TGlua0luZm9Db3JlPg0KICAgIDxMaW5rSWQ+NzI2PC9MaW5rSWQ+DQogICAgPEluZmxvd1ZhbD43MDcsMzEwPC9JbmZsb3dWYWw+DQogICAgPERpc3BWYWw+NzA3LDMxMCA8L0Rpc3BWYWw+DQogICAgPExhc3RVcGRUaW1lPjIwMjQvMDcvMjkgODo0MTozMjwvTGFzdFVwZFRpbWU+DQogICAgPFdvcmtzaGVldE5NPkJT44CQSUZSU+OAkTwvV29ya3NoZWV0Tk0+DQogICAgPExpbmtDZWxsQWRkcmVzc0ExPlEzMTwvTGlua0NlbGxBZGRyZXNzQTE+DQogICAgPExpbmtDZWxsQWRkcmVzc1IxQzE+UjMx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Iw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A8L0l0ZW1JZD4NCiAgICA8RGlzcEl0ZW1JZD5LMTIwMTAx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cwNywzMTAsMTU3LDAwMDwvT3JpZ2luYWxWYWw+DQogICAgPExhc3ROdW1WYWw+NzA3LDMxMDwvTGFzdE51bVZhbD4NCiAgICA8UmF3TGlua1ZhbD43MDcsMzEw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7" Error="">PD94bWwgdmVyc2lvbj0iMS4wIiBlbmNvZGluZz0idXRmLTgiPz4NCjxMaW5rSW5mb0V4Y2VsIHhtbG5zOnhzaT0iaHR0cDovL3d3dy53My5vcmcvMjAwMS9YTUxTY2hlbWEtaW5zdGFuY2UiIHhtbG5zOnhzZD0iaHR0cDovL3d3dy53My5vcmcvMjAwMS9YTUxTY2hlbWEiPg0KICA8TGlua0luZm9Db3JlPg0KICAgIDxMaW5rSWQ+NzI3PC9MaW5rSWQ+DQogICAgPEluZmxvd1ZhbD4xOSw3MTg8L0luZmxvd1ZhbD4NCiAgICA8RGlzcFZhbD4xOSw3MTggPC9EaXNwVmFsPg0KICAgIDxMYXN0VXBkVGltZT4yMDI0LzA3LzI5IDg6NDE6MzI8L0xhc3RVcGRUaW1lPg0KICAgIDxXb3Jrc2hlZXROTT5CU+OAkElGUlPjgJE8L1dvcmtzaGVldE5NPg0KICAgIDxMaW5rQ2VsbEFkZHJlc3NBMT5RMzI8L0xpbmtDZWxsQWRkcmVzc0ExPg0KICAgIDxMaW5rQ2VsbEFkZHJlc3NSMUMxPlIzMk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yM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yPC9JdGVtSWQ+DQogICAgPERpc3BJdGVtSWQ+SzEyMDEwMjUwPC9EaXNwSXRlbUlkPg0KICAgIDxDb2xJZD5SMzAxMDAwMDAjPC9Db2xJZD4NCiAgICA8VGVtQXhpc1R5cD4xMDAwMDA8L1RlbUF4aXNUeXA+DQogICAgPE1lbnVObT7pgKPntZDosqHmlL/nirbmhYvoqIjnrpfmm7g8L01lbnVObT4NCiAgICA8SXRlbU5tPuODquODvOOCueiyoOWCtTwvSXRlbU5tPg0KICAgIDxDb2xObT7lvZPmnJ/ph5HpoY08L0NvbE5tPg0KICAgIDxPcmlnaW5hbFZhbD4xOSw3MTgsODQ4LDAwMDwvT3JpZ2luYWxWYWw+DQogICAgPExhc3ROdW1WYWw+MTksNzE4PC9MYXN0TnVtVmFsPg0KICAgIDxSYXdMaW5rVmFsPjE5LDcxOD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8" Error="">PD94bWwgdmVyc2lvbj0iMS4wIiBlbmNvZGluZz0idXRmLTgiPz4NCjxMaW5rSW5mb0V4Y2VsIHhtbG5zOnhzaT0iaHR0cDovL3d3dy53My5vcmcvMjAwMS9YTUxTY2hlbWEtaW5zdGFuY2UiIHhtbG5zOnhzZD0iaHR0cDovL3d3dy53My5vcmcvMjAwMS9YTUxTY2hlbWEiPg0KICA8TGlua0luZm9Db3JlPg0KICAgIDxMaW5rSWQ+NzI4PC9MaW5rSWQ+DQogICAgPEluZmxvd1ZhbD4yMTcsNTExPC9JbmZsb3dWYWw+DQogICAgPERpc3BWYWw+MjE3LDUxMSA8L0Rpc3BWYWw+DQogICAgPExhc3RVcGRUaW1lPjIwMjQvMDcvMjkgODo0MTozMjwvTGFzdFVwZFRpbWU+DQogICAgPFdvcmtzaGVldE5NPkJT44CQSUZSU+OAkTwvV29ya3NoZWV0Tk0+DQogICAgPExpbmtDZWxsQWRkcmVzc0ExPlEzMzwvTGlua0NlbGxBZGRyZXNzQTE+DQogICAgPExpbmtDZWxsQWRkcmVzc1IxQzE+UjMz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Ix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E8L0l0ZW1JZD4NCiAgICA8RGlzcEl0ZW1JZD5LMTIwMTAyMDA8L0Rpc3BJdGVtSWQ+DQogICAgPENvbElkPlIzMDEwMDAwMCM8L0NvbElkPg0KICAgIDxUZW1BeGlzVHlwPjEwMDAwMDwvVGVtQXhpc1R5cD4NCiAgICA8TWVudU5tPumAo+e1kOiyoeaUv+eKtuaFi+ioiOeul+abuDwvTWVudU5tPg0KICAgIDxJdGVtTm0+56S+5YK15Y+K44Gz5YCf5YWl6YeRPC9JdGVtTm0+DQogICAgPENvbE5tPuW9k+acn+mHkemhjTwvQ29sTm0+DQogICAgPE9yaWdpbmFsVmFsPjIxNyw1MTEsOTU3LDAwMDwvT3JpZ2luYWxWYWw+DQogICAgPExhc3ROdW1WYWw+MjE3LDUxMTwvTGFzdE51bVZhbD4NCiAgICA8UmF3TGlua1ZhbD4yMTcsNTEx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9" Error="">PD94bWwgdmVyc2lvbj0iMS4wIiBlbmNvZGluZz0idXRmLTgiPz4NCjxMaW5rSW5mb0V4Y2VsIHhtbG5zOnhzaT0iaHR0cDovL3d3dy53My5vcmcvMjAwMS9YTUxTY2hlbWEtaW5zdGFuY2UiIHhtbG5zOnhzZD0iaHR0cDovL3d3dy53My5vcmcvMjAwMS9YTUxTY2hlbWEiPg0KICA8TGlua0luZm9Db3JlPg0KICAgIDxMaW5rSWQ+NzI5PC9MaW5rSWQ+DQogICAgPEluZmxvd1ZhbD45LDQyODwvSW5mbG93VmFsPg0KICAgIDxEaXNwVmFsPjksNDI4IDwvRGlzcFZhbD4NCiAgICA8TGFzdFVwZFRpbWU+MjAyNC8wNy8yOSA4OjQxOjMyPC9MYXN0VXBkVGltZT4NCiAgICA8V29ya3NoZWV0Tk0+QlPjgJBJRlJT44CRPC9Xb3Jrc2hlZXROTT4NCiAgICA8TGlua0NlbGxBZGRyZXNzQTE+UTM0PC9MaW5rQ2VsbEFkZHJlc3NBMT4NCiAgICA8TGlua0NlbGxBZGRyZXNzUjFDMT5SMzR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j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zwvSXRlbUlkPg0KICAgIDxEaXNwSXRlbUlkPksxMjAxMDMwMDwvRGlzcEl0ZW1JZD4NCiAgICA8Q29sSWQ+UjMwMTAwMDAwIzwvQ29sSWQ+DQogICAgPFRlbUF4aXNUeXA+MTAwMDAwPC9UZW1BeGlzVHlwPg0KICAgIDxNZW51Tm0+6YCj57WQ6LKh5pS/54q25oWL6KiI566X5pu4PC9NZW51Tm0+DQogICAgPEl0ZW1ObT7jg4fjg6rjg5Djg4bjgqPjg5bph5Hono3osqDlgrU8L0l0ZW1ObT4NCiAgICA8Q29sTm0+5b2T5pyf6YeR6aGNPC9Db2xObT4NCiAgICA8T3JpZ2luYWxWYWw+OSw0MjgsNzMwLDAwMDwvT3JpZ2luYWxWYWw+DQogICAgPExhc3ROdW1WYWw+OSw0Mjg8L0xhc3ROdW1WYWw+DQogICAgPFJhd0xpbmtWYWw+OSw0Mjg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0" Error="">PD94bWwgdmVyc2lvbj0iMS4wIiBlbmNvZGluZz0idXRmLTgiPz4NCjxMaW5rSW5mb0V4Y2VsIHhtbG5zOnhzaT0iaHR0cDovL3d3dy53My5vcmcvMjAwMS9YTUxTY2hlbWEtaW5zdGFuY2UiIHhtbG5zOnhzZD0iaHR0cDovL3d3dy53My5vcmcvMjAwMS9YTUxTY2hlbWEiPg0KICA8TGlua0luZm9Db3JlPg0KICAgIDxMaW5rSWQ+NzMwPC9MaW5rSWQ+DQogICAgPEluZmxvd1ZhbD44LDA5NDwvSW5mbG93VmFsPg0KICAgIDxEaXNwVmFsPjgsMDk0IDwvRGlzcFZhbD4NCiAgICA8TGFzdFVwZFRpbWU+MjAyNC8wNy8yOSA4OjQxOjMyPC9MYXN0VXBkVGltZT4NCiAgICA8V29ya3NoZWV0Tk0+QlPjgJBJRlJT44CRPC9Xb3Jrc2hlZXROTT4NCiAgICA8TGlua0NlbGxBZGRyZXNzQTE+UTM1PC9MaW5rQ2VsbEFkZHJlc3NBMT4NCiAgICA8TGlua0NlbGxBZGRyZXNzUjFDMT5SMzV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jQ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DwvSXRlbUlkPg0KICAgIDxEaXNwSXRlbUlkPksxMjAxMDQwMDwvRGlzcEl0ZW1JZD4NCiAgICA8Q29sSWQ+UjMwMTAwMDAwIzwvQ29sSWQ+DQogICAgPFRlbUF4aXNUeXA+MTAwMDAwPC9UZW1BeGlzVHlwPg0KICAgIDxNZW51Tm0+6YCj57WQ6LKh5pS/54q25oWL6KiI566X5pu4PC9NZW51Tm0+DQogICAgPEl0ZW1ObT7mnKrmiZXms5XkurrmiYDlvpfnqI48L0l0ZW1ObT4NCiAgICA8Q29sTm0+5b2T5pyf6YeR6aGNPC9Db2xObT4NCiAgICA8T3JpZ2luYWxWYWw+OCwwOTQsNDM5LDAwMDwvT3JpZ2luYWxWYWw+DQogICAgPExhc3ROdW1WYWw+OCwwOTQ8L0xhc3ROdW1WYWw+DQogICAgPFJhd0xpbmtWYWw+OCwwOTQ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1" Error="">PD94bWwgdmVyc2lvbj0iMS4wIiBlbmNvZGluZz0idXRmLTgiPz4NCjxMaW5rSW5mb0V4Y2VsIHhtbG5zOnhzaT0iaHR0cDovL3d3dy53My5vcmcvMjAwMS9YTUxTY2hlbWEtaW5zdGFuY2UiIHhtbG5zOnhzZD0iaHR0cDovL3d3dy53My5vcmcvMjAwMS9YTUxTY2hlbWEiPg0KICA8TGlua0luZm9Db3JlPg0KICAgIDxMaW5rSWQ+NzMxPC9MaW5rSWQ+DQogICAgPEluZmxvd1ZhbD40LDQ5NTwvSW5mbG93VmFsPg0KICAgIDxEaXNwVmFsPjQsNDk1IDwvRGlzcFZhbD4NCiAgICA8TGFzdFVwZFRpbWU+MjAyNC8wNy8yOSA4OjQxOjMyPC9MYXN0VXBkVGltZT4NCiAgICA8V29ya3NoZWV0Tk0+QlPjgJBJRlJT44CRPC9Xb3Jrc2hlZXROTT4NCiAgICA8TGlua0NlbGxBZGRyZXNzQTE+UTM2PC9MaW5rQ2VsbEFkZHJlc3NBMT4NCiAgICA8TGlua0NlbGxBZGRyZXNzUjFDMT5SMzZ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jU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TwvSXRlbUlkPg0KICAgIDxEaXNwSXRlbUlkPksxMjAx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Cw0OTUsMzkyLDAwMDwvT3JpZ2luYWxWYWw+DQogICAgPExhc3ROdW1WYWw+NCw0OTU8L0xhc3ROdW1WYWw+DQogICAgPFJhd0xpbmtWYWw+NCw0OTU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2" Error="">PD94bWwgdmVyc2lvbj0iMS4wIiBlbmNvZGluZz0idXRmLTgiPz4NCjxMaW5rSW5mb0V4Y2VsIHhtbG5zOnhzaT0iaHR0cDovL3d3dy53My5vcmcvMjAwMS9YTUxTY2hlbWEtaW5zdGFuY2UiIHhtbG5zOnhzZD0iaHR0cDovL3d3dy53My5vcmcvMjAwMS9YTUxTY2hlbWEiPg0KICA8TGlua0luZm9Db3JlPg0KICAgIDxMaW5rSWQ+NzMyPC9MaW5rSWQ+DQogICAgPEluZmxvd1ZhbD4xMTIsNDUwPC9JbmZsb3dWYWw+DQogICAgPERpc3BWYWw+MTEyLDQ1MCA8L0Rpc3BWYWw+DQogICAgPExhc3RVcGRUaW1lPjIwMjQvMDcvMjkgODo0MTozMjwvTGFzdFVwZFRpbWU+DQogICAgPFdvcmtzaGVldE5NPkJT44CQSUZSU+OAkTwvV29ya3NoZWV0Tk0+DQogICAgPExpbmtDZWxsQWRkcmVzc0ExPlEzNzwvTGlua0NlbGxBZGRyZXNzQTE+DQogICAgPExpbmtDZWxsQWRkcmVzc1IxQzE+UjM3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MTIwMUE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xQTAwMCM8L0l0ZW1JZD4NCiAgICA8RGlzcEl0ZW1JZD5LMTIwMUEwMDAwPC9EaXNwSXRlbUlkPg0KICAgIDxDb2xJZD5SMzAxMDAwMDAjPC9Db2xJZD4NCiAgICA8VGVtQXhpc1R5cD4xMDAwMDA8L1RlbUF4aXNUeXA+DQogICAgPE1lbnVObT7pgKPntZDosqHmlL/nirbmhYvoqIjnrpfmm7g8L01lbnVObT4NCiAgICA8SXRlbU5tPuOBneOBruS7luOBrua1geWLleiyoOWCtTwvSXRlbU5tPg0KICAgIDxDb2xObT7lvZPmnJ/ph5HpoY08L0NvbE5tPg0KICAgIDxPcmlnaW5hbFZhbD4xMTIsNDUwLDM2NSwwMDA8L09yaWdpbmFsVmFsPg0KICAgIDxMYXN0TnVtVmFsPjExMiw0NTA8L0xhc3ROdW1WYWw+DQogICAgPFJhd0xpbmtWYWw+MTEyLDQ1MD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3" Error="">PD94bWwgdmVyc2lvbj0iMS4wIiBlbmNvZGluZz0idXRmLTgiPz4NCjxMaW5rSW5mb0V4Y2VsIHhtbG5zOnhzaT0iaHR0cDovL3d3dy53My5vcmcvMjAwMS9YTUxTY2hlbWEtaW5zdGFuY2UiIHhtbG5zOnhzZD0iaHR0cDovL3d3dy53My5vcmcvMjAwMS9YTUxTY2hlbWEiPg0KICA8TGlua0luZm9Db3JlPg0KICAgIDxMaW5rSWQ+NzMzPC9MaW5rSWQ+DQogICAgPEluZmxvd1ZhbD4xLDA3OSwwMDk8L0luZmxvd1ZhbD4NCiAgICA8RGlzcFZhbD4xLDA3OSwwMDkgPC9EaXNwVmFsPg0KICAgIDxMYXN0VXBkVGltZT4yMDI0LzA3LzI5IDg6NDE6MzI8L0xhc3RVcGRUaW1lPg0KICAgIDxXb3Jrc2hlZXROTT5CU+OAkElGUlPjgJE8L1dvcmtzaGVldE5NPg0KICAgIDxMaW5rQ2VsbEFkZHJlc3NBMT5RMzk8L0xpbmtDZWxsQWRkcmVzc0ExPg0KICAgIDxMaW5rQ2VsbEFkZHJlc3NSMUMxPlIzO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EyMDFa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MSwwNzksMDA5LDg4OCwwMDA8L09yaWdpbmFsVmFsPg0KICAgIDxMYXN0TnVtVmFsPjEsMDc5LDAwOTwvTGFzdE51bVZhbD4NCiAgICA8UmF3TGlua1ZhbD4xLDA3OSwwMDk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5" Error="">PD94bWwgdmVyc2lvbj0iMS4wIiBlbmNvZGluZz0idXRmLTgiPz4NCjxMaW5rSW5mb0V4Y2VsIHhtbG5zOnhzaT0iaHR0cDovL3d3dy53My5vcmcvMjAwMS9YTUxTY2hlbWEtaW5zdGFuY2UiIHhtbG5zOnhzZD0iaHR0cDovL3d3dy53My5vcmcvMjAwMS9YTUxTY2hlbWEiPg0KICA8TGlua0luZm9Db3JlPg0KICAgIDxMaW5rSWQ+NzM1PC9MaW5rSWQ+DQogICAgPEluZmxvd1ZhbD44OCw0MTI8L0luZmxvd1ZhbD4NCiAgICA8RGlzcFZhbD44OCw0MTIgPC9EaXNwVmFsPg0KICAgIDxMYXN0VXBkVGltZT4yMDI0LzA3LzI5IDg6NDE6MzI8L0xhc3RVcGRUaW1lPg0KICAgIDxXb3Jrc2hlZXROTT5CU+OAkElGUlPjgJE8L1dvcmtzaGVldE5NPg0KICAgIDxMaW5rQ2VsbEFkZHJlc3NBMT5RNDE8L0xpbmtDZWxsQWRkcmVzc0ExPg0KICAgIDxMaW5rQ2VsbEFkZHJlc3NSMUMxPlI0M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zM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wPC9JdGVtSWQ+DQogICAgPERpc3BJdGVtSWQ+SzEyMDIwMjUwPC9EaXNwSXRlbUlkPg0KICAgIDxDb2xJZD5SMzAxMDAwMDAjPC9Db2xJZD4NCiAgICA8VGVtQXhpc1R5cD4xMDAwMDA8L1RlbUF4aXNUeXA+DQogICAgPE1lbnVObT7pgKPntZDosqHmlL/nirbmhYvoqIjnrpfmm7g8L01lbnVObT4NCiAgICA8SXRlbU5tPuODquODvOOCueiyoOWCtTwvSXRlbU5tPg0KICAgIDxDb2xObT7lvZPmnJ/ph5HpoY08L0NvbE5tPg0KICAgIDxPcmlnaW5hbFZhbD44OCw0MTIsMjU5LDAwMDwvT3JpZ2luYWxWYWw+DQogICAgPExhc3ROdW1WYWw+ODgsNDEyPC9MYXN0TnVtVmFsPg0KICAgIDxSYXdMaW5rVmFsPjg4LDQxMj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6" Error="">PD94bWwgdmVyc2lvbj0iMS4wIiBlbmNvZGluZz0idXRmLTgiPz4NCjxMaW5rSW5mb0V4Y2VsIHhtbG5zOnhzaT0iaHR0cDovL3d3dy53My5vcmcvMjAwMS9YTUxTY2hlbWEtaW5zdGFuY2UiIHhtbG5zOnhzZD0iaHR0cDovL3d3dy53My5vcmcvMjAwMS9YTUxTY2hlbWEiPg0KICA8TGlua0luZm9Db3JlPg0KICAgIDxMaW5rSWQ+NzM2PC9MaW5rSWQ+DQogICAgPEluZmxvd1ZhbD43NzQsNzI5PC9JbmZsb3dWYWw+DQogICAgPERpc3BWYWw+Nzc0LDcyOSA8L0Rpc3BWYWw+DQogICAgPExhc3RVcGRUaW1lPjIwMjQvMDcvMjkgODo0MTozMjwvTGFzdFVwZFRpbWU+DQogICAgPFdvcmtzaGVldE5NPkJT44CQSUZSU+OAkTwvV29ya3NoZWV0Tk0+DQogICAgPExpbmtDZWxsQWRkcmVzc0ExPlE0MjwvTGlua0NlbGxBZGRyZXNzQTE+DQogICAgPExpbmtDZWxsQWRkcmVzc1IxQzE+UjQy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I4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g8L0l0ZW1JZD4NCiAgICA8RGlzcEl0ZW1JZD5LMTIwMjAxMDA8L0Rpc3BJdGVtSWQ+DQogICAgPENvbElkPlIzMDEwMDAwMCM8L0NvbElkPg0KICAgIDxUZW1BeGlzVHlwPjEwMDAwMDwvVGVtQXhpc1R5cD4NCiAgICA8TWVudU5tPumAo+e1kOiyoeaUv+eKtuaFi+ioiOeul+abuDwvTWVudU5tPg0KICAgIDxJdGVtTm0+56S+5YK15Y+K44Gz5YCf5YWl6YeRPC9JdGVtTm0+DQogICAgPENvbE5tPuW9k+acn+mHkemhjTwvQ29sTm0+DQogICAgPE9yaWdpbmFsVmFsPjc3NCw3MjksNTUzLDAwMDwvT3JpZ2luYWxWYWw+DQogICAgPExhc3ROdW1WYWw+Nzc0LDcyOTwvTGFzdE51bVZhbD4NCiAgICA8UmF3TGlua1ZhbD43NzQsNzI5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7" Error="">PD94bWwgdmVyc2lvbj0iMS4wIiBlbmNvZGluZz0idXRmLTgiPz4NCjxMaW5rSW5mb0V4Y2VsIHhtbG5zOnhzaT0iaHR0cDovL3d3dy53My5vcmcvMjAwMS9YTUxTY2hlbWEtaW5zdGFuY2UiIHhtbG5zOnhzZD0iaHR0cDovL3d3dy53My5vcmcvMjAwMS9YTUxTY2hlbWEiPg0KICA8TGlua0luZm9Db3JlPg0KICAgIDxMaW5rSWQ+NzM3PC9MaW5rSWQ+DQogICAgPEluZmxvd1ZhbD45LDkxOTwvSW5mbG93VmFsPg0KICAgIDxEaXNwVmFsPjksOTE5IDwvRGlzcFZhbD4NCiAgICA8TGFzdFVwZFRpbWU+MjAyNC8wNy8yOSA4OjQxOjMyPC9MYXN0VXBkVGltZT4NCiAgICA8V29ya3NoZWV0Tk0+QlPjgJBJRlJT44CRPC9Xb3Jrc2hlZXROTT4NCiAgICA8TGlua0NlbGxBZGRyZXNzQTE+UTQzPC9MaW5rQ2VsbEFkZHJlc3NBMT4NCiAgICA8TGlua0NlbGxBZGRyZXNzUjFDMT5SNDN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5MDAwMDAwMjk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OTwvSXRlbUlkPg0KICAgIDxEaXNwSXRlbUlkPksxMjAyMDIwMDwvRGlzcEl0ZW1JZD4NCiAgICA8Q29sSWQ+UjMwMTAwMDAwIzwvQ29sSWQ+DQogICAgPFRlbUF4aXNUeXA+MTAwMDAwPC9UZW1BeGlzVHlwPg0KICAgIDxNZW51Tm0+6YCj57WQ6LKh5pS/54q25oWL6KiI566X5pu4PC9NZW51Tm0+DQogICAgPEl0ZW1ObT7llrbmpa3lgrXli5nlj4rjgbPjgZ3jga7ku5bjga7lgrXli5k8L0l0ZW1ObT4NCiAgICA8Q29sTm0+5b2T5pyf6YeR6aGNPC9Db2xObT4NCiAgICA8T3JpZ2luYWxWYWw+OSw5MTksMjcyLDAwMDwvT3JpZ2luYWxWYWw+DQogICAgPExhc3ROdW1WYWw+OSw5MTk8L0xhc3ROdW1WYWw+DQogICAgPFJhd0xpbmtWYWw+OSw5MTk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8" Error="">PD94bWwgdmVyc2lvbj0iMS4wIiBlbmNvZGluZz0idXRmLTgiPz4NCjxMaW5rSW5mb0V4Y2VsIHhtbG5zOnhzaT0iaHR0cDovL3d3dy53My5vcmcvMjAwMS9YTUxTY2hlbWEtaW5zdGFuY2UiIHhtbG5zOnhzZD0iaHR0cDovL3d3dy53My5vcmcvMjAwMS9YTUxTY2hlbWEiPg0KICA8TGlua0luZm9Db3JlPg0KICAgIDxMaW5rSWQ+NzM4PC9MaW5rSWQ+DQogICAgPEluZmxvd1ZhbD42NTg8L0luZmxvd1ZhbD4NCiAgICA8RGlzcFZhbD42NTggPC9EaXNwVmFsPg0KICAgIDxMYXN0VXBkVGltZT4yMDI0LzA3LzI5IDg6NDE6MzI8L0xhc3RVcGRUaW1lPg0KICAgIDxXb3Jrc2hlZXROTT5CU+OAkElGUlPjgJE8L1dvcmtzaGVldE5NPg0KICAgIDxMaW5rQ2VsbEFkZHJlc3NBMT5RNDQ8L0xpbmtDZWxsQWRkcmVzc0ExPg0KICAgIDxMaW5rQ2VsbEFkZHJlc3NSMUMxPlI0N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zM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xPC9JdGVtSWQ+DQogICAgPERpc3BJdGVtSWQ+SzEyMDIwMzAwPC9EaXNwSXRlbUlkPg0KICAgIDxDb2xJZD5SMzAxMDAwMDAjPC9Db2xJZD4NCiAgICA8VGVtQXhpc1R5cD4xMDAwMDA8L1RlbUF4aXNUeXA+DQogICAgPE1lbnVObT7pgKPntZDosqHmlL/nirbmhYvoqIjnrpfmm7g8L01lbnVObT4NCiAgICA8SXRlbU5tPuODh+ODquODkOODhuOCo+ODlumHkeiejeiyoOWCtTwvSXRlbU5tPg0KICAgIDxDb2xObT7lvZPmnJ/ph5HpoY08L0NvbE5tPg0KICAgIDxPcmlnaW5hbFZhbD42NTgsOTU3LDAwMDwvT3JpZ2luYWxWYWw+DQogICAgPExhc3ROdW1WYWw+NjU4PC9MYXN0TnVtVmFsPg0KICAgIDxSYXdMaW5rVmFsPjY1OD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9" Error="">PD94bWwgdmVyc2lvbj0iMS4wIiBlbmNvZGluZz0idXRmLTgiPz4NCjxMaW5rSW5mb0V4Y2VsIHhtbG5zOnhzaT0iaHR0cDovL3d3dy53My5vcmcvMjAwMS9YTUxTY2hlbWEtaW5zdGFuY2UiIHhtbG5zOnhzZD0iaHR0cDovL3d3dy53My5vcmcvMjAwMS9YTUxTY2hlbWEiPg0KICA8TGlua0luZm9Db3JlPg0KICAgIDxMaW5rSWQ+NzM5PC9MaW5rSWQ+DQogICAgPEluZmxvd1ZhbD4yNCwxNDU8L0luZmxvd1ZhbD4NCiAgICA8RGlzcFZhbD4yNCwxNDUgPC9EaXNwVmFsPg0KICAgIDxMYXN0VXBkVGltZT4yMDI0LzA3LzI5IDg6NDE6MzI8L0xhc3RVcGRUaW1lPg0KICAgIDxXb3Jrc2hlZXROTT5CU+OAkElGUlPjgJE8L1dvcmtzaGVldE5NPg0KICAgIDxMaW5rQ2VsbEFkZHJlc3NBMT5RNDU8L0xpbmtDZWxsQWRkcmVzc0ExPg0KICAgIDxMaW5rQ2VsbEFkZHJlc3NSMUMxPlI0N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zM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yPC9JdGVtSWQ+DQogICAgPERpc3BJdGVtSWQ+SzEyMDIwNDAwPC9EaXNwSXRlbUlkPg0KICAgIDxDb2xJZD5SMzAxMDAwMDAjPC9Db2xJZD4NCiAgICA8VGVtQXhpc1R5cD4xMDAwMDA8L1RlbUF4aXNUeXA+DQogICAgPE1lbnVObT7pgKPntZDosqHmlL/nirbmhYvoqIjnrpfmm7g8L01lbnVObT4NCiAgICA8SXRlbU5tPumAgOiBt+e1puS7mOOBq+S/guOCi+iyoOWCtTwvSXRlbU5tPg0KICAgIDxDb2xObT7lvZPmnJ/ph5HpoY08L0NvbE5tPg0KICAgIDxPcmlnaW5hbFZhbD4yNCwxNDUsODc1LDAwMDwvT3JpZ2luYWxWYWw+DQogICAgPExhc3ROdW1WYWw+MjQsMTQ1PC9MYXN0TnVtVmFsPg0KICAgIDxSYXdMaW5rVmFsPjI0LDE0NT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0" Error="">PD94bWwgdmVyc2lvbj0iMS4wIiBlbmNvZGluZz0idXRmLTgiPz4NCjxMaW5rSW5mb0V4Y2VsIHhtbG5zOnhzaT0iaHR0cDovL3d3dy53My5vcmcvMjAwMS9YTUxTY2hlbWEtaW5zdGFuY2UiIHhtbG5zOnhzZD0iaHR0cDovL3d3dy53My5vcmcvMjAwMS9YTUxTY2hlbWEiPg0KICA8TGlua0luZm9Db3JlPg0KICAgIDxMaW5rSWQ+NzQwPC9MaW5rSWQ+DQogICAgPEluZmxvd1ZhbD40OCwwNjg8L0luZmxvd1ZhbD4NCiAgICA8RGlzcFZhbD40OCwwNjggPC9EaXNwVmFsPg0KICAgIDxMYXN0VXBkVGltZT4yMDI0LzA3LzI5IDg6NDE6MzI8L0xhc3RVcGRUaW1lPg0KICAgIDxXb3Jrc2hlZXROTT5CU+OAkElGUlPjgJE8L1dvcmtzaGVldE5NPg0KICAgIDxMaW5rQ2VsbEFkZHJlc3NBMT5RNDY8L0xpbmtDZWxsQWRkcmVzc0ExPg0KICAgIDxMaW5rQ2VsbEFkZHJlc3NSMUMxPlI0Nk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zM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zPC9JdGVtSWQ+DQogICAgPERpc3BJdGVtSWQ+SzEyMDIwNTAwPC9EaXNwSXRlbUlkPg0KICAgIDxDb2xJZD5SMzAxMDAwMDAjPC9Db2xJZD4NCiAgICA8VGVtQXhpc1R5cD4xMDAwMDA8L1RlbUF4aXNUeXA+DQogICAgPE1lbnVObT7pgKPntZDosqHmlL/nirbmhYvoqIjnrpfmm7g8L01lbnVObT4NCiAgICA8SXRlbU5tPuW8leW9k+mHkTwvSXRlbU5tPg0KICAgIDxDb2xObT7lvZPmnJ/ph5HpoY08L0NvbE5tPg0KICAgIDxPcmlnaW5hbFZhbD40OCwwNjgsNDE5LDAwMDwvT3JpZ2luYWxWYWw+DQogICAgPExhc3ROdW1WYWw+NDgsMDY4PC9MYXN0TnVtVmFsPg0KICAgIDxSYXdMaW5rVmFsPjQ4LDA2OD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1" Error="">PD94bWwgdmVyc2lvbj0iMS4wIiBlbmNvZGluZz0idXRmLTgiPz4NCjxMaW5rSW5mb0V4Y2VsIHhtbG5zOnhzaT0iaHR0cDovL3d3dy53My5vcmcvMjAwMS9YTUxTY2hlbWEtaW5zdGFuY2UiIHhtbG5zOnhzZD0iaHR0cDovL3d3dy53My5vcmcvMjAwMS9YTUxTY2hlbWEiPg0KICA8TGlua0luZm9Db3JlPg0KICAgIDxMaW5rSWQ+NzQxPC9MaW5rSWQ+DQogICAgPEluZmxvd1ZhbD45LDMwMTwvSW5mbG93VmFsPg0KICAgIDxEaXNwVmFsPjksMzAxIDwvRGlzcFZhbD4NCiAgICA8TGFzdFVwZFRpbWU+MjAyNC8wNy8yOSA4OjQxOjMyPC9MYXN0VXBkVGltZT4NCiAgICA8V29ya3NoZWV0Tk0+QlPjgJBJRlJT44CRPC9Xb3Jrc2hlZXROTT4NCiAgICA8TGlua0NlbGxBZGRyZXNzQTE+UTQ3PC9MaW5rQ2VsbEFkZHJlc3NBMT4NCiAgICA8TGlua0NlbGxBZGRyZXNzUjFDMT5SNDd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xMjAyQT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ksMzAxLDYyOCwwMDA8L09yaWdpbmFsVmFsPg0KICAgIDxMYXN0TnVtVmFsPjksMzAxPC9MYXN0TnVtVmFsPg0KICAgIDxSYXdMaW5rVmFsPjksMzAx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2" Error="">PD94bWwgdmVyc2lvbj0iMS4wIiBlbmNvZGluZz0idXRmLTgiPz4NCjxMaW5rSW5mb0V4Y2VsIHhtbG5zOnhzaT0iaHR0cDovL3d3dy53My5vcmcvMjAwMS9YTUxTY2hlbWEtaW5zdGFuY2UiIHhtbG5zOnhzZD0iaHR0cDovL3d3dy53My5vcmcvMjAwMS9YTUxTY2hlbWEiPg0KICA8TGlua0luZm9Db3JlPg0KICAgIDxMaW5rSWQ+NzQyPC9MaW5rSWQ+DQogICAgPEluZmxvd1ZhbD4zOSw5ODQ8L0luZmxvd1ZhbD4NCiAgICA8RGlzcFZhbD4zOSw5ODQgPC9EaXNwVmFsPg0KICAgIDxMYXN0VXBkVGltZT4yMDI0LzA3LzI5IDg6NDE6MzI8L0xhc3RVcGRUaW1lPg0KICAgIDxXb3Jrc2hlZXROTT5CU+OAkElGUlPjgJE8L1dvcmtzaGVldE5NPg0KICAgIDxMaW5rQ2VsbEFkZHJlc3NBMT5RNDg8L0xpbmtDZWxsQWRkcmVzc0ExPg0KICAgIDxMaW5rQ2VsbEFkZHJlc3NSMUMxPlI0O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zN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0PC9JdGVtSWQ+DQogICAgPERpc3BJdGVtSWQ+SzEyMDJCMDAwPC9EaXNwSXRlbUlkPg0KICAgIDxDb2xJZD5SMzAxMDAwMDAjPC9Db2xJZD4NCiAgICA8VGVtQXhpc1R5cD4xMDAwMDA8L1RlbUF4aXNUeXA+DQogICAgPE1lbnVObT7pgKPntZDosqHmlL/nirbmhYvoqIjnrpfmm7g8L01lbnVObT4NCiAgICA8SXRlbU5tPue5sOW7tueojumHkeiyoOWCtTwvSXRlbU5tPg0KICAgIDxDb2xObT7lvZPmnJ/ph5HpoY08L0NvbE5tPg0KICAgIDxPcmlnaW5hbFZhbD4zOSw5ODQsNzAwLDAwMDwvT3JpZ2luYWxWYWw+DQogICAgPExhc3ROdW1WYWw+MzksOTg0PC9MYXN0TnVtVmFsPg0KICAgIDxSYXdMaW5rVmFsPjM5LDk4ND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3" Error="">PD94bWwgdmVyc2lvbj0iMS4wIiBlbmNvZGluZz0idXRmLTgiPz4NCjxMaW5rSW5mb0V4Y2VsIHhtbG5zOnhzaT0iaHR0cDovL3d3dy53My5vcmcvMjAwMS9YTUxTY2hlbWEtaW5zdGFuY2UiIHhtbG5zOnhzZD0iaHR0cDovL3d3dy53My5vcmcvMjAwMS9YTUxTY2hlbWEiPg0KICA8TGlua0luZm9Db3JlPg0KICAgIDxMaW5rSWQ+NzQzPC9MaW5rSWQ+DQogICAgPEluZmxvd1ZhbD45OTUsMjIwPC9JbmZsb3dWYWw+DQogICAgPERpc3BWYWw+OTk1LDIyMCA8L0Rpc3BWYWw+DQogICAgPExhc3RVcGRUaW1lPjIwMjQvMDcvMjkgODo0MTozMjwvTGFzdFVwZFRpbWU+DQogICAgPFdvcmtzaGVldE5NPkJT44CQSUZSU+OAkTwvV29ya3NoZWV0Tk0+DQogICAgPExpbmtDZWxsQWRkcmVzc0ExPlE0OTwvTGlua0NlbGxBZGRyZXNzQTE+DQogICAgPExpbmtDZWxsQWRkcmVzc1IxQzE+UjQ5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MTIwMlo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yWjAwMCM8L0l0ZW1JZD4NCiAgICA8RGlzcEl0ZW1JZD5LMTIwMlowMDAwPC9EaXNwSXRlbUlkPg0KICAgIDxDb2xJZD5SMzAxMDAwMDAjPC9Db2xJZD4NCiAgICA8VGVtQXhpc1R5cD4xMDAwMDA8L1RlbUF4aXNUeXA+DQogICAgPE1lbnVObT7pgKPntZDosqHmlL/nirbmhYvoqIjnrpfmm7g8L01lbnVObT4NCiAgICA8SXRlbU5tPumdnua1geWLleiyoOWCteWQiOioiDwvSXRlbU5tPg0KICAgIDxDb2xObT7lvZPmnJ/ph5HpoY08L0NvbE5tPg0KICAgIDxPcmlnaW5hbFZhbD45OTUsMjIwLDY2MywwMDA8L09yaWdpbmFsVmFsPg0KICAgIDxMYXN0TnVtVmFsPjk5NSwyMjA8L0xhc3ROdW1WYWw+DQogICAgPFJhd0xpbmtWYWw+OTk1LDIyMD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4" Error="">PD94bWwgdmVyc2lvbj0iMS4wIiBlbmNvZGluZz0idXRmLTgiPz4NCjxMaW5rSW5mb0V4Y2VsIHhtbG5zOnhzaT0iaHR0cDovL3d3dy53My5vcmcvMjAwMS9YTUxTY2hlbWEtaW5zdGFuY2UiIHhtbG5zOnhzZD0iaHR0cDovL3d3dy53My5vcmcvMjAwMS9YTUxTY2hlbWEiPg0KICA8TGlua0luZm9Db3JlPg0KICAgIDxMaW5rSWQ+NzQ0PC9MaW5rSWQ+DQogICAgPEluZmxvd1ZhbD4yLDA3NCwyMzA8L0luZmxvd1ZhbD4NCiAgICA8RGlzcFZhbD4yLDA3NCwyMzAgPC9EaXNwVmFsPg0KICAgIDxMYXN0VXBkVGltZT4yMDI0LzA3LzI5IDg6NDE6MzI8L0xhc3RVcGRUaW1lPg0KICAgIDxXb3Jrc2hlZXROTT5CU+OAkElGUlPjgJE8L1dvcmtzaGVldE5NPg0KICAgIDxMaW5rQ2VsbEFkZHJlc3NBMT5RNTA8L0xpbmtDZWxsQWRkcmVzc0ExPg0KICAgIDxMaW5rQ2VsbEFkZHJlc3NSMUMxPlI1M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EyMFow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WjAwMDAjPC9JdGVtSWQ+DQogICAgPERpc3BJdGVtSWQ+SzEyMFowMDAwMDwvRGlzcEl0ZW1JZD4NCiAgICA8Q29sSWQ+UjMwMTAwMDAwIzwvQ29sSWQ+DQogICAgPFRlbUF4aXNUeXA+MTAwMDAwPC9UZW1BeGlzVHlwPg0KICAgIDxNZW51Tm0+6YCj57WQ6LKh5pS/54q25oWL6KiI566X5pu4PC9NZW51Tm0+DQogICAgPEl0ZW1ObT7osqDlgrXlkIjoqIg8L0l0ZW1ObT4NCiAgICA8Q29sTm0+5b2T5pyf6YeR6aGNPC9Db2xObT4NCiAgICA8T3JpZ2luYWxWYWw+MiwwNzQsMjMwLDU1MSwwMDA8L09yaWdpbmFsVmFsPg0KICAgIDxMYXN0TnVtVmFsPjIsMDc0LDIzMDwvTGFzdE51bVZhbD4NCiAgICA8UmF3TGlua1ZhbD4yLDA3NCwyMzA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5" Error="">PD94bWwgdmVyc2lvbj0iMS4wIiBlbmNvZGluZz0idXRmLTgiPz4NCjxMaW5rSW5mb0V4Y2VsIHhtbG5zOnhzaT0iaHR0cDovL3d3dy53My5vcmcvMjAwMS9YTUxTY2hlbWEtaW5zdGFuY2UiIHhtbG5zOnhzZD0iaHR0cDovL3d3dy53My5vcmcvMjAwMS9YTUxTY2hlbWEiPg0KICA8TGlua0luZm9Db3JlPg0KICAgIDxMaW5rSWQ+NzQ1PC9MaW5rSWQ+DQogICAgPEluZmxvd1ZhbD4xNjAsMzM5PC9JbmZsb3dWYWw+DQogICAgPERpc3BWYWw+MTYwLDMzOSA8L0Rpc3BWYWw+DQogICAgPExhc3RVcGRUaW1lPjIwMjQvMDcvMjkgODo0MTozMjwvTGFzdFVwZFRpbWU+DQogICAgPFdvcmtzaGVldE5NPkJT44CQSUZSU+OAkTwvV29ya3NoZWV0Tk0+DQogICAgPExpbmtDZWxsQWRkcmVzc0ExPlE1MjwvTGlua0NlbGxBZGRyZXNzQTE+DQogICAgPExpbmtDZWxsQWRkcmVzc1IxQzE+UjUy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M1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U8L0l0ZW1JZD4NCiAgICA8RGlzcEl0ZW1JZD5LMTIyMTAwMTA8L0Rpc3BJdGVtSWQ+DQogICAgPENvbElkPlIzMDEwMDAwMCM8L0NvbElkPg0KICAgIDxUZW1BeGlzVHlwPjEwMDAwMDwvVGVtQXhpc1R5cD4NCiAgICA8TWVudU5tPumAo+e1kOiyoeaUv+eKtuaFi+ioiOeul+abuDwvTWVudU5tPg0KICAgIDxJdGVtTm0+6LOH5pys6YeRPC9JdGVtTm0+DQogICAgPENvbE5tPuW9k+acn+mHkemhjTwvQ29sTm0+DQogICAgPE9yaWdpbmFsVmFsPjE2MCwzMzksNjIxLDAwMDwvT3JpZ2luYWxWYWw+DQogICAgPExhc3ROdW1WYWw+MTYwLDMzOTwvTGFzdE51bVZhbD4NCiAgICA8UmF3TGlua1ZhbD4xNjAsMzM5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6" Error="">PD94bWwgdmVyc2lvbj0iMS4wIiBlbmNvZGluZz0idXRmLTgiPz4NCjxMaW5rSW5mb0V4Y2VsIHhtbG5zOnhzaT0iaHR0cDovL3d3dy53My5vcmcvMjAwMS9YTUxTY2hlbWEtaW5zdGFuY2UiIHhtbG5zOnhzZD0iaHR0cDovL3d3dy53My5vcmcvMjAwMS9YTUxTY2hlbWEiPg0KICA8TGlua0luZm9Db3JlPg0KICAgIDxMaW5rSWQ+NzQ2PC9MaW5rSWQ+DQogICAgPEluZmxvd1ZhbD45Niw0ODg8L0luZmxvd1ZhbD4NCiAgICA8RGlzcFZhbD45Niw0ODggPC9EaXNwVmFsPg0KICAgIDxMYXN0VXBkVGltZT4yMDI0LzA3LzI5IDg6NDE6MzI8L0xhc3RVcGRUaW1lPg0KICAgIDxXb3Jrc2hlZXROTT5CU+OAkElGUlPjgJE8L1dvcmtzaGVldE5NPg0KICAgIDxMaW5rQ2VsbEFkZHJlc3NBMT5RNTM8L0xpbmtDZWxsQWRkcmVzc0ExPg0KICAgIDxMaW5rQ2VsbEFkZHJlc3NSMUMxPlI1M0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kwMDAwMDAzN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2PC9JdGVtSWQ+DQogICAgPERpc3BJdGVtSWQ+SzEyMjEwMDIwPC9EaXNwSXRlbUlkPg0KICAgIDxDb2xJZD5SMzAxMDAwMDAjPC9Db2xJZD4NCiAgICA8VGVtQXhpc1R5cD4xMDAwMDA8L1RlbUF4aXNUeXA+DQogICAgPE1lbnVObT7pgKPntZDosqHmlL/nirbmhYvoqIjnrpfmm7g8L01lbnVObT4NCiAgICA8SXRlbU5tPuizh+acrOWJsOS9memHkTwvSXRlbU5tPg0KICAgIDxDb2xObT7lvZPmnJ/ph5HpoY08L0NvbE5tPg0KICAgIDxPcmlnaW5hbFZhbD45Niw0ODgsMTU3LDAwMDwvT3JpZ2luYWxWYWw+DQogICAgPExhc3ROdW1WYWw+OTYsNDg4PC9MYXN0TnVtVmFsPg0KICAgIDxSYXdMaW5rVmFsPjk2LDQ4OD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7" Error="">PD94bWwgdmVyc2lvbj0iMS4wIiBlbmNvZGluZz0idXRmLTgiPz4NCjxMaW5rSW5mb0V4Y2VsIHhtbG5zOnhzaT0iaHR0cDovL3d3dy53My5vcmcvMjAwMS9YTUxTY2hlbWEtaW5zdGFuY2UiIHhtbG5zOnhzZD0iaHR0cDovL3d3dy53My5vcmcvMjAwMS9YTUxTY2hlbWEiPg0KICA8TGlua0luZm9Db3JlPg0KICAgIDxMaW5rSWQ+NzQ3PC9MaW5rSWQ+DQogICAgPEluZmxvd1ZhbD4tMjQsOTA2PC9JbmZsb3dWYWw+DQogICAgPERpc3BWYWw+KDI0LDkwNik8L0Rpc3BWYWw+DQogICAgPExhc3RVcGRUaW1lPjIwMjQvMDcvMjkgODo0MTozMjwvTGFzdFVwZFRpbWU+DQogICAgPFdvcmtzaGVldE5NPkJT44CQSUZSU+OAkTwvV29ya3NoZWV0Tk0+DQogICAgPExpbmtDZWxsQWRkcmVzc0ExPlE1NDwvTGlua0NlbGxBZGRyZXNzQTE+DQogICAgPExpbmtDZWxsQWRkcmVzc1IxQzE+UjU0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M3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c8L0l0ZW1JZD4NCiAgICA8RGlzcEl0ZW1JZD5LMTIyMTAwMzA8L0Rpc3BJdGVtSWQ+DQogICAgPENvbElkPlIzMDEwMDAwMCM8L0NvbElkPg0KICAgIDxUZW1BeGlzVHlwPjEwMDAwMDwvVGVtQXhpc1R5cD4NCiAgICA8TWVudU5tPumAo+e1kOiyoeaUv+eKtuaFi+ioiOeul+abuDwvTWVudU5tPg0KICAgIDxJdGVtTm0+6Ieq5bex5qCq5byPPC9JdGVtTm0+DQogICAgPENvbE5tPuW9k+acn+mHkemhjTwvQ29sTm0+DQogICAgPE9yaWdpbmFsVmFsPi0yNCw5MDYsNzI0LDAwMDwvT3JpZ2luYWxWYWw+DQogICAgPExhc3ROdW1WYWw+LTI0LDkwNjwvTGFzdE51bVZhbD4NCiAgICA8UmF3TGlua1ZhbD4tMjQsOTA2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8" Error="">PD94bWwgdmVyc2lvbj0iMS4wIiBlbmNvZGluZz0idXRmLTgiPz4NCjxMaW5rSW5mb0V4Y2VsIHhtbG5zOnhzaT0iaHR0cDovL3d3dy53My5vcmcvMjAwMS9YTUxTY2hlbWEtaW5zdGFuY2UiIHhtbG5zOnhzZD0iaHR0cDovL3d3dy53My5vcmcvMjAwMS9YTUxTY2hlbWEiPg0KICA8TGlua0luZm9Db3JlPg0KICAgIDxMaW5rSWQ+NzQ4PC9MaW5rSWQ+DQogICAgPEluZmxvd1ZhbD4yNDEsMzgyPC9JbmZsb3dWYWw+DQogICAgPERpc3BWYWw+MjQxLDM4MiA8L0Rpc3BWYWw+DQogICAgPExhc3RVcGRUaW1lPjIwMjQvMDcvMjkgODo0MTozMjwvTGFzdFVwZFRpbWU+DQogICAgPFdvcmtzaGVldE5NPkJT44CQSUZSU+OAkTwvV29ya3NoZWV0Tk0+DQogICAgPExpbmtDZWxsQWRkcmVzc0ExPlE1NTwvTGlua0NlbGxBZGRyZXNzQTE+DQogICAgPExpbmtDZWxsQWRkcmVzc1IxQzE+UjU1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M4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g8L0l0ZW1JZD4NCiAgICA8RGlzcEl0ZW1JZD5LMTIyMTAwNDA8L0Rpc3BJdGVtSWQ+DQogICAgPENvbElkPlIzMDEwMDAwMCM8L0NvbElkPg0KICAgIDxUZW1BeGlzVHlwPjEwMDAwMDwvVGVtQXhpc1R5cD4NCiAgICA8TWVudU5tPumAo+e1kOiyoeaUv+eKtuaFi+ioiOeul+abuDwvTWVudU5tPg0KICAgIDxJdGVtTm0+44Gd44Gu5LuW44Gu6LOH5pys44Gu5qeL5oiQ6KaB57SgPC9JdGVtTm0+DQogICAgPENvbE5tPuW9k+acn+mHkemhjTwvQ29sTm0+DQogICAgPE9yaWdpbmFsVmFsPjI0MSwzODIsNzM3LDAwMDwvT3JpZ2luYWxWYWw+DQogICAgPExhc3ROdW1WYWw+MjQxLDM4MjwvTGFzdE51bVZhbD4NCiAgICA8UmF3TGlua1ZhbD4yNDEsMzgy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9" Error="">PD94bWwgdmVyc2lvbj0iMS4wIiBlbmNvZGluZz0idXRmLTgiPz4NCjxMaW5rSW5mb0V4Y2VsIHhtbG5zOnhzaT0iaHR0cDovL3d3dy53My5vcmcvMjAwMS9YTUxTY2hlbWEtaW5zdGFuY2UiIHhtbG5zOnhzZD0iaHR0cDovL3d3dy53My5vcmcvMjAwMS9YTUxTY2hlbWEiPg0KICA8TGlua0luZm9Db3JlPg0KICAgIDxMaW5rSWQ+NzQ5PC9MaW5rSWQ+DQogICAgPEluZmxvd1ZhbD40OTgsNDc3PC9JbmZsb3dWYWw+DQogICAgPERpc3BWYWw+NDk4LDQ3NyA8L0Rpc3BWYWw+DQogICAgPExhc3RVcGRUaW1lPjIwMjQvMDcvMjkgODo0MTozMjwvTGFzdFVwZFRpbWU+DQogICAgPFdvcmtzaGVldE5NPkJT44CQSUZSU+OAkTwvV29ya3NoZWV0Tk0+DQogICAgPExpbmtDZWxsQWRkcmVzc0ExPlE1NjwvTGlua0NlbGxBZGRyZXNzQTE+DQogICAgPExpbmtDZWxsQWRkcmVzc1IxQzE+UjU2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OTAwMDAwMDM5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k8L0l0ZW1JZD4NCiAgICA8RGlzcEl0ZW1JZD5LMTIyMTAwNTA8L0Rpc3BJdGVtSWQ+DQogICAgPENvbElkPlIzMDEwMDAwMCM8L0NvbElkPg0KICAgIDxUZW1BeGlzVHlwPjEwMDAwMDwvVGVtQXhpc1R5cD4NCiAgICA8TWVudU5tPumAo+e1kOiyoeaUv+eKtuaFi+ioiOeul+abuDwvTWVudU5tPg0KICAgIDxJdGVtTm0+5Yip55uK5Ymw5L2Z6YeRPC9JdGVtTm0+DQogICAgPENvbE5tPuW9k+acn+mHkemhjTwvQ29sTm0+DQogICAgPE9yaWdpbmFsVmFsPjQ5OCw0NzcsNTc0LDAwMDwvT3JpZ2luYWxWYWw+DQogICAgPExhc3ROdW1WYWw+NDk4LDQ3NzwvTGFzdE51bVZhbD4NCiAgICA8UmF3TGlua1ZhbD40OTgsNDc3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0" Error="">PD94bWwgdmVyc2lvbj0iMS4wIiBlbmNvZGluZz0idXRmLTgiPz4NCjxMaW5rSW5mb0V4Y2VsIHhtbG5zOnhzaT0iaHR0cDovL3d3dy53My5vcmcvMjAwMS9YTUxTY2hlbWEtaW5zdGFuY2UiIHhtbG5zOnhzZD0iaHR0cDovL3d3dy53My5vcmcvMjAwMS9YTUxTY2hlbWEiPg0KICA8TGlua0luZm9Db3JlPg0KICAgIDxMaW5rSWQ+NzUwPC9MaW5rSWQ+DQogICAgPEluZmxvd1ZhbD45NzEsNzgxPC9JbmZsb3dWYWw+DQogICAgPERpc3BWYWw+OTcxLDc4MSA8L0Rpc3BWYWw+DQogICAgPExhc3RVcGRUaW1lPjIwMjQvMDcvMjkgODo0MTozMjwvTGFzdFVwZFRpbWU+DQogICAgPFdvcmtzaGVldE5NPkJT44CQSUZSU+OAkTwvV29ya3NoZWV0Tk0+DQogICAgPExpbmtDZWxsQWRkcmVzc0ExPlE1NzwvTGlua0NlbGxBZGRyZXNzQTE+DQogICAgPExpbmtDZWxsQWRkcmVzc1IxQzE+UjU3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MTIyMTAwWj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IxMDBaMCM8L0l0ZW1JZD4NCiAgICA8RGlzcEl0ZW1JZD5LMTIyMTAwWjAwPC9EaXNwSXRlbUlkPg0KICAgIDxDb2xJZD5SMzAxMDAwMDAjPC9Db2xJZD4NCiAgICA8VGVtQXhpc1R5cD4xMDAwMDA8L1RlbUF4aXNUeXA+DQogICAgPE1lbnVObT7pgKPntZDosqHmlL/nirbmhYvoqIjnrpfmm7g8L01lbnVObT4NCiAgICA8SXRlbU5tPuimquS8muekvuOBruaJgOacieiAheOBq+W4sOWxnuOBmeOCi+aMgeWIhuWQiOioiDwvSXRlbU5tPg0KICAgIDxDb2xObT7lvZPmnJ/ph5HpoY08L0NvbE5tPg0KICAgIDxPcmlnaW5hbFZhbD45NzEsNzgxLDM2NSwwMDA8L09yaWdpbmFsVmFsPg0KICAgIDxMYXN0TnVtVmFsPjk3MSw3ODE8L0xhc3ROdW1WYWw+DQogICAgPFJhd0xpbmtWYWw+OTcxLDc4MT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1" Error="">PD94bWwgdmVyc2lvbj0iMS4wIiBlbmNvZGluZz0idXRmLTgiPz4NCjxMaW5rSW5mb0V4Y2VsIHhtbG5zOnhzaT0iaHR0cDovL3d3dy53My5vcmcvMjAwMS9YTUxTY2hlbWEtaW5zdGFuY2UiIHhtbG5zOnhzZD0iaHR0cDovL3d3dy53My5vcmcvMjAwMS9YTUxTY2hlbWEiPg0KICA8TGlua0luZm9Db3JlPg0KICAgIDxMaW5rSWQ+NzUxPC9MaW5rSWQ+DQogICAgPEluZmxvd1ZhbD4yOSw4MTY8L0luZmxvd1ZhbD4NCiAgICA8RGlzcFZhbD4yOSw4MTYgPC9EaXNwVmFsPg0KICAgIDxMYXN0VXBkVGltZT4yMDI0LzA3LzI5IDg6NDE6MzI8L0xhc3RVcGRUaW1lPg0KICAgIDxXb3Jrc2hlZXROTT5CU+OAkElGUlPjgJE8L1dvcmtzaGVldE5NPg0KICAgIDxMaW5rQ2VsbEFkZHJlc3NBMT5RNTg8L0xpbmtDZWxsQWRkcmVzc0ExPg0KICAgIDxMaW5rQ2VsbEFkZHJlc3NSMUMxPlI1O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EyMjIw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jAwMDAjPC9JdGVtSWQ+DQogICAgPERpc3BJdGVtSWQ+SzEyMjIwMDAwMDwvRGlzcEl0ZW1JZD4NCiAgICA8Q29sSWQ+UjMwMTAwMDAwIzwvQ29sSWQ+DQogICAgPFRlbUF4aXNUeXA+MTAwMDAwPC9UZW1BeGlzVHlwPg0KICAgIDxNZW51Tm0+6YCj57WQ6LKh5pS/54q25oWL6KiI566X5pu4PC9NZW51Tm0+DQogICAgPEl0ZW1ObT7pnZ7mlK/phY3mjIHliIY8L0l0ZW1ObT4NCiAgICA8Q29sTm0+5b2T5pyf6YeR6aGNPC9Db2xObT4NCiAgICA8T3JpZ2luYWxWYWw+MjksODE2LDkyNCwwMDA8L09yaWdpbmFsVmFsPg0KICAgIDxMYXN0TnVtVmFsPjI5LDgxNjwvTGFzdE51bVZhbD4NCiAgICA8UmF3TGlua1ZhbD4yOSw4MTY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2" Error="">PD94bWwgdmVyc2lvbj0iMS4wIiBlbmNvZGluZz0idXRmLTgiPz4NCjxMaW5rSW5mb0V4Y2VsIHhtbG5zOnhzaT0iaHR0cDovL3d3dy53My5vcmcvMjAwMS9YTUxTY2hlbWEtaW5zdGFuY2UiIHhtbG5zOnhzZD0iaHR0cDovL3d3dy53My5vcmcvMjAwMS9YTUxTY2hlbWEiPg0KICA8TGlua0luZm9Db3JlPg0KICAgIDxMaW5rSWQ+NzUyPC9MaW5rSWQ+DQogICAgPEluZmxvd1ZhbD4xLDAwMSw1OTg8L0luZmxvd1ZhbD4NCiAgICA8RGlzcFZhbD4xLDAwMSw1OTggPC9EaXNwVmFsPg0KICAgIDxMYXN0VXBkVGltZT4yMDI0LzA3LzI5IDg6NDE6MzI8L0xhc3RVcGRUaW1lPg0KICAgIDxXb3Jrc2hlZXROTT5CU+OAkElGUlPjgJE8L1dvcmtzaGVldE5NPg0KICAgIDxMaW5rQ2VsbEFkZHJlc3NBMT5RNTk8L0xpbmtDZWxsQWRkcmVzc0ExPg0KICAgIDxMaW5rQ2VsbEFkZHJlc3NSMUMxPlI1O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EyMjMw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MSwwMDEsNTk4LDI4OSwwMDA8L09yaWdpbmFsVmFsPg0KICAgIDxMYXN0TnVtVmFsPjEsMDAxLDU5ODwvTGFzdE51bVZhbD4NCiAgICA8UmF3TGlua1ZhbD4xLDAwMSw1OTg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3" Error="">PD94bWwgdmVyc2lvbj0iMS4wIiBlbmNvZGluZz0idXRmLTgiPz4NCjxMaW5rSW5mb0V4Y2VsIHhtbG5zOnhzaT0iaHR0cDovL3d3dy53My5vcmcvMjAwMS9YTUxTY2hlbWEtaW5zdGFuY2UiIHhtbG5zOnhzZD0iaHR0cDovL3d3dy53My5vcmcvMjAwMS9YTUxTY2hlbWEiPg0KICA8TGlua0luZm9Db3JlPg0KICAgIDxMaW5rSWQ+NzUzPC9MaW5rSWQ+DQogICAgPEluZmxvd1ZhbD4zLDA3NSw4Mjg8L0luZmxvd1ZhbD4NCiAgICA8RGlzcFZhbD4zLDA3NSw4MjggPC9EaXNwVmFsPg0KICAgIDxMYXN0VXBkVGltZT4yMDI0LzA3LzI5IDg6NDE6MzI8L0xhc3RVcGRUaW1lPg0KICAgIDxXb3Jrc2hlZXROTT5CU+OAkElGUlPjgJE8L1dvcmtzaGVldE5NPg0KICAgIDxMaW5rQ2VsbEFkZHJlc3NBMT5RNjA8L0xpbmtDZWxsQWRkcmVzc0ExPg0KICAgIDxMaW5rQ2VsbEFkZHJlc3NSMUMxPlI2M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wNTAwMDAwMDAwLzEvMS8yNDIvSzEyWjAw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JaMDAwMDAjPC9JdGVtSWQ+DQogICAgPERpc3BJdGVtSWQ+SzEyWjAwMDAwMDwvRGlzcEl0ZW1JZD4NCiAgICA8Q29sSWQ+UjMwMTAwMDAwIzwvQ29sSWQ+DQogICAgPFRlbUF4aXNUeXA+MTAwMDAwPC9UZW1BeGlzVHlwPg0KICAgIDxNZW51Tm0+6YCj57WQ6LKh5pS/54q25oWL6KiI566X5pu4PC9NZW51Tm0+DQogICAgPEl0ZW1ObT7osqDlgrXlj4rjgbPos4fmnKzlkIjoqIg8L0l0ZW1ObT4NCiAgICA8Q29sTm0+5b2T5pyf6YeR6aGNPC9Db2xObT4NCiAgICA8T3JpZ2luYWxWYWw+MywwNzUsODI4LDg0MCwwMDA8L09yaWdpbmFsVmFsPg0KICAgIDxMYXN0TnVtVmFsPjMsMDc1LDgyODwvTGFzdE51bVZhbD4NCiAgICA8UmF3TGlua1ZhbD4zLDA3NSw4Mjg8L1Jhd0xpbmtWYWw+DQogICAgPFZpZXdVbml0VHlwPjc8L1ZpZXdVbml0VHlwPg0KICAgIDxEZWNpbWFsUG9pbnQ+MDwvRGVjaW1hbFBvaW50Pg0KICAgIDxSb3VuZFR5cD4yPC9Sb3VuZFR5cD4NCiAgICA8TnVtVGV4dFR5cD4xPC9OdW1UZXh0VHlwPg0KICAgIDxDbGFzc1R5cD4zPC9DbGFzc1R5cD4NCiAgICA8RFRvdGFsWU1ESE1TPjIwMjQvMDcvMjIgMDk6NDU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3" Error="">PD94bWwgdmVyc2lvbj0iMS4wIiBlbmNvZGluZz0idXRmLTgiPz4NCjxMaW5rSW5mb0V4Y2VsIHhtbG5zOnhzaT0iaHR0cDovL3d3dy53My5vcmcvMjAwMS9YTUxTY2hlbWEtaW5zdGFuY2UiIHhtbG5zOnhzZD0iaHR0cDovL3d3dy53My5vcmcvMjAwMS9YTUxTY2hlbWEiPg0KICA8TGlua0luZm9Db3JlPg0KICAgIDxMaW5rSWQ+ODEzPC9MaW5rSWQ+DQogICAgPEluZmxvd1ZhbD4yMyw4OTA8L0luZmxvd1ZhbD4NCiAgICA8RGlzcFZhbD4yMyw4OTAgPC9EaXNwVmFsPg0KICAgIDxMYXN0VXBkVGltZT4yMDI0LzA3LzI5IDg6NDE6MzI8L0xhc3RVcGRUaW1lPg0KICAgIDxXb3Jrc2hlZXROTT5DRuOAkElGUlPjgJE8L1dvcmtzaGVldE5NPg0KICAgIDxMaW5rQ2VsbEFkZHJlc3NBMT5RNjwvTGlua0NlbGxBZGRyZXNzQTE+DQogICAgPExpbmtDZWxsQWRkcmVzc1IxQzE+UjZ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wODE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TwvSXRlbUlkPg0KICAgIDxEaXNwSXRlbUlkPks2MTAxMDEwMDwvRGlzcEl0ZW1JZD4NCiAgICA8Q29sSWQ+UjMwMTAwMDAwIzwvQ29sSWQ+DQogICAgPFRlbUF4aXNUeXA+MTAwMDAwPC9UZW1BeGlzVHlwPg0KICAgIDxNZW51Tm0+6YCj57WQQ0boqIjnrpfmm7g8L01lbnVObT4NCiAgICA8SXRlbU5tPuWbm+WNiuacn+e0lOWIqeebijwvSXRlbU5tPg0KICAgIDxDb2xObT7lvZPmnJ/ph5HpoY08L0NvbE5tPg0KICAgIDxPcmlnaW5hbFZhbD4yMyw4OTAsOTAwLDAwMDwvT3JpZ2luYWxWYWw+DQogICAgPExhc3ROdW1WYWw+MjMsODkwPC9MYXN0TnVtVmFsPg0KICAgIDxSYXdMaW5rVmFsPjIzLDg5MD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4" Error="">PD94bWwgdmVyc2lvbj0iMS4wIiBlbmNvZGluZz0idXRmLTgiPz4NCjxMaW5rSW5mb0V4Y2VsIHhtbG5zOnhzaT0iaHR0cDovL3d3dy53My5vcmcvMjAwMS9YTUxTY2hlbWEtaW5zdGFuY2UiIHhtbG5zOnhzZD0iaHR0cDovL3d3dy53My5vcmcvMjAwMS9YTUxTY2hlbWEiPg0KICA8TGlua0luZm9Db3JlPg0KICAgIDxMaW5rSWQ+ODE0PC9MaW5rSWQ+DQogICAgPEluZmxvd1ZhbD4xMSwzMjg8L0luZmxvd1ZhbD4NCiAgICA8RGlzcFZhbD4xMSwzMjggPC9EaXNwVmFsPg0KICAgIDxMYXN0VXBkVGltZT4yMDI0LzA3LzI5IDg6NDE6MzI8L0xhc3RVcGRUaW1lPg0KICAgIDxXb3Jrc2hlZXROTT5DRuOAkElGUlPjgJE8L1dvcmtzaGVldE5NPg0KICAgIDxMaW5rQ2VsbEFkZHJlc3NBMT5RNzwvTGlua0NlbGxBZGRyZXNzQTE+DQogICAgPExpbmtDZWxsQWRkcmVzc1IxQzE+Ujd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wODI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jwvSXRlbUlkPg0KICAgIDxEaXNwSXRlbUlkPks2MTAxMDIwMDwvRGlzcEl0ZW1JZD4NCiAgICA8Q29sSWQ+UjMwMTAwMDAwIzwvQ29sSWQ+DQogICAgPFRlbUF4aXNUeXA+MTAwMDAwPC9UZW1BeGlzVHlwPg0KICAgIDxNZW51Tm0+6YCj57WQQ0boqIjnrpfmm7g8L01lbnVObT4NCiAgICA8SXRlbU5tPua4m+S+oeWEn+WNtOiyu+WPiuOBs+WEn+WNtOiyuzwvSXRlbU5tPg0KICAgIDxDb2xObT7lvZPmnJ/ph5HpoY08L0NvbE5tPg0KICAgIDxPcmlnaW5hbFZhbD4xMSwzMjgsODU0LDAwMDwvT3JpZ2luYWxWYWw+DQogICAgPExhc3ROdW1WYWw+MTEsMzI4PC9MYXN0TnVtVmFsPg0KICAgIDxSYXdMaW5rVmFsPjExLDMyOD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5" Error="">PD94bWwgdmVyc2lvbj0iMS4wIiBlbmNvZGluZz0idXRmLTgiPz4NCjxMaW5rSW5mb0V4Y2VsIHhtbG5zOnhzaT0iaHR0cDovL3d3dy53My5vcmcvMjAwMS9YTUxTY2hlbWEtaW5zdGFuY2UiIHhtbG5zOnhzZD0iaHR0cDovL3d3dy53My5vcmcvMjAwMS9YTUxTY2hlbWEiPg0KICA8TGlua0luZm9Db3JlPg0KICAgIDxMaW5rSWQ+ODE1PC9MaW5rSWQ+DQogICAgPEluZmxvd1ZhbCAvPg0KICAgIDxEaXNwVmFsIC8+DQogICAgPExhc3RVcGRUaW1lPjIwMjQvMDcvMjkgODo0MTozMjwvTGFzdFVwZFRpbWU+DQogICAgPFdvcmtzaGVldE5NPkNG44CQSUZSU+OAkTwvV29ya3NoZWV0Tk0+DQogICAgPExpbmtDZWxsQWRkcmVzc0ExPlE4PC9MaW5rQ2VsbEFkZHJlc3NBMT4NCiAgICA8TGlua0NlbGxBZGRyZXNzUjFDMT5SO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A4M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zPC9JdGVtSWQ+DQogICAgPERpc3BJdGVtSWQ+SzYxMDEwMzAwPC9EaXNwSXRlbUlkPg0KICAgIDxDb2xJZD5SMzAxMDAwMDAjPC9Db2xJZD4NCiAgICA8VGVtQXhpc1R5cD4xMDAwMDA8L1RlbUF4aXNUeXA+DQogICAgPE1lbnVObT7pgKPntZBDRuioiOeul+abuDwvTWVudU5tPg0KICAgIDxJdGVtTm0+5Zu65a6a6LOH55Sj5rib5pCN5pCN5aSxPC9JdGVtTm0+DQogICAgPENvbE5tPuW9k+acn+mHkemhjTwvQ29sTm0+DQogICAgPE9yaWdpbmFsVmFsPjA8L09yaWdpbmFsVmFsPg0KICAgIDxMYXN0TnVtVmFsPu+8jTwvTGFzdE51bVZhbD4NCiAgICA8UmF3TGlua1ZhbD7vvI08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6" Error="">PD94bWwgdmVyc2lvbj0iMS4wIiBlbmNvZGluZz0idXRmLTgiPz4NCjxMaW5rSW5mb0V4Y2VsIHhtbG5zOnhzaT0iaHR0cDovL3d3dy53My5vcmcvMjAwMS9YTUxTY2hlbWEtaW5zdGFuY2UiIHhtbG5zOnhzZD0iaHR0cDovL3d3dy53My5vcmcvMjAwMS9YTUxTY2hlbWEiPg0KICA8TGlua0luZm9Db3JlPg0KICAgIDxMaW5rSWQ+ODE2PC9MaW5rSWQ+DQogICAgPEluZmxvd1ZhbD43MDE8L0luZmxvd1ZhbD4NCiAgICA8RGlzcFZhbD43MDEgPC9EaXNwVmFsPg0KICAgIDxMYXN0VXBkVGltZT4yMDI0LzA3LzI5IDg6NDE6MzI8L0xhc3RVcGRUaW1lPg0KICAgIDxXb3Jrc2hlZXROTT5DRuOAkElGUlPjgJE8L1dvcmtzaGVldE5NPg0KICAgIDxMaW5rQ2VsbEFkZHJlc3NBMT5ROTwvTGlua0NlbGxBZGRyZXNzQTE+DQogICAgPExpbmtDZWxsQWRkcmVzc1IxQzE+Ujl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wODQ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DwvSXRlbUlkPg0KICAgIDxEaXNwSXRlbUlkPks2MTAxMDQwMDwvRGlzcEl0ZW1JZD4NCiAgICA8Q29sSWQ+UjMwMTAwMDAwIzwvQ29sSWQ+DQogICAgPFRlbUF4aXNUeXA+MTAwMDAwPC9UZW1BeGlzVHlwPg0KICAgIDxNZW51Tm0+6YCj57WQQ0boqIjnrpfmm7g8L01lbnVObT4NCiAgICA8SXRlbU5tPumHkeiejeWPjuebiuWPiuOBs+mHkeiejeiyu+eUqDwvSXRlbU5tPg0KICAgIDxDb2xObT7lvZPmnJ/ph5HpoY08L0NvbE5tPg0KICAgIDxPcmlnaW5hbFZhbD43MDEsMzA2LDAwMDwvT3JpZ2luYWxWYWw+DQogICAgPExhc3ROdW1WYWw+NzAxPC9MYXN0TnVtVmFsPg0KICAgIDxSYXdMaW5rVmFsPjcwMT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7" Error="">PD94bWwgdmVyc2lvbj0iMS4wIiBlbmNvZGluZz0idXRmLTgiPz4NCjxMaW5rSW5mb0V4Y2VsIHhtbG5zOnhzaT0iaHR0cDovL3d3dy53My5vcmcvMjAwMS9YTUxTY2hlbWEtaW5zdGFuY2UiIHhtbG5zOnhzZD0iaHR0cDovL3d3dy53My5vcmcvMjAwMS9YTUxTY2hlbWEiPg0KICA8TGlua0luZm9Db3JlPg0KICAgIDxMaW5rSWQ+ODE3PC9MaW5rSWQ+DQogICAgPEluZmxvd1ZhbD4tOCw2MjI8L0luZmxvd1ZhbD4NCiAgICA8RGlzcFZhbD4oOCw2MjIpPC9EaXNwVmFsPg0KICAgIDxMYXN0VXBkVGltZT4yMDI0LzA3LzI5IDg6NDE6MzI8L0xhc3RVcGRUaW1lPg0KICAgIDxXb3Jrc2hlZXROTT5DRuOAkElGUlPjgJE8L1dvcmtzaGVldE5NPg0KICAgIDxMaW5rQ2VsbEFkZHJlc3NBMT5RMTA8L0xpbmtDZWxsQWRkcmVzc0ExPg0KICAgIDxMaW5rQ2VsbEFkZHJlc3NSMUMxPlIxM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A4N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1PC9JdGVtSWQ+DQogICAgPERpc3BJdGVtSWQ+SzYxMDEwNTAwPC9EaXNwSXRlbUlkPg0KICAgIDxDb2xJZD5SMzAxMDAwMDAjPC9Db2xJZD4NCiAgICA8VGVtQXhpc1R5cD4xMDAwMDA8L1RlbUF4aXNUeXA+DQogICAgPE1lbnVObT7pgKPntZBDRuioiOeul+abuDwvTWVudU5tPg0KICAgIDxJdGVtTm0+5oyB5YiG5rOV44Gr44KI44KL5oqV6LOH5pCN55uKKOKWs+OBr+ebiik8L0l0ZW1ObT4NCiAgICA8Q29sTm0+5b2T5pyf6YeR6aGNPC9Db2xObT4NCiAgICA8T3JpZ2luYWxWYWw+LTgsNjIyLDAzNywwMDA8L09yaWdpbmFsVmFsPg0KICAgIDxMYXN0TnVtVmFsPi04LDYyMjwvTGFzdE51bVZhbD4NCiAgICA8UmF3TGlua1ZhbD4tOCw2MjI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8" Error="">PD94bWwgdmVyc2lvbj0iMS4wIiBlbmNvZGluZz0idXRmLTgiPz4NCjxMaW5rSW5mb0V4Y2VsIHhtbG5zOnhzaT0iaHR0cDovL3d3dy53My5vcmcvMjAwMS9YTUxTY2hlbWEtaW5zdGFuY2UiIHhtbG5zOnhzZD0iaHR0cDovL3d3dy53My5vcmcvMjAwMS9YTUxTY2hlbWEiPg0KICA8TGlua0luZm9Db3JlPg0KICAgIDxMaW5rSWQ+ODE4PC9MaW5rSWQ+DQogICAgPEluZmxvd1ZhbD4yMTwvSW5mbG93VmFsPg0KICAgIDxEaXNwVmFsPjIxIDwvRGlzcFZhbD4NCiAgICA8TGFzdFVwZFRpbWU+MjAyNC8wNy8yOSA4OjQxOjMyPC9MYXN0VXBkVGltZT4NCiAgICA8V29ya3NoZWV0Tk0+Q0bjgJBJRlJT44CRPC9Xb3Jrc2hlZXROTT4NCiAgICA8TGlua0NlbGxBZGRyZXNzQTE+UTExPC9MaW5rQ2VsbEFkZHJlc3NBMT4NCiAgICA8TGlua0NlbGxBZGRyZXNzUjFDMT5SMTF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wODY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jwvSXRlbUlkPg0KICAgIDxEaXNwSXRlbUlkPks2MTAxMDYwMDwvRGlzcEl0ZW1JZD4NCiAgICA8Q29sSWQ+UjMwMTAwMDAwIzwvQ29sSWQ+DQogICAgPFRlbUF4aXNUeXA+MTAwMDAwPC9UZW1BeGlzVHlwPg0KICAgIDxNZW51Tm0+6YCj57WQQ0boqIjnrpfmm7g8L01lbnVObT4NCiAgICA8SXRlbU5tPuWbuuWumuizh+eUo+mZpOWjsuWNtOaQjeebiijilrPjga/nm4opPC9JdGVtTm0+DQogICAgPENvbE5tPuW9k+acn+mHkemhjTwvQ29sTm0+DQogICAgPE9yaWdpbmFsVmFsPjIxLDgyNCwwMDA8L09yaWdpbmFsVmFsPg0KICAgIDxMYXN0TnVtVmFsPjIxPC9MYXN0TnVtVmFsPg0KICAgIDxSYXdMaW5rVmFsPjIx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19" Error="">PD94bWwgdmVyc2lvbj0iMS4wIiBlbmNvZGluZz0idXRmLTgiPz4NCjxMaW5rSW5mb0V4Y2VsIHhtbG5zOnhzaT0iaHR0cDovL3d3dy53My5vcmcvMjAwMS9YTUxTY2hlbWEtaW5zdGFuY2UiIHhtbG5zOnhzZD0iaHR0cDovL3d3dy53My5vcmcvMjAwMS9YTUxTY2hlbWEiPg0KICA8TGlua0luZm9Db3JlPg0KICAgIDxMaW5rSWQ+ODE5PC9MaW5rSWQ+DQogICAgPEluZmxvd1ZhbD43LDkzMTwvSW5mbG93VmFsPg0KICAgIDxEaXNwVmFsPjcsOTMxIDwvRGlzcFZhbD4NCiAgICA8TGFzdFVwZFRpbWU+MjAyNC8wNy8yOSA4OjQxOjMyPC9MYXN0VXBkVGltZT4NCiAgICA8V29ya3NoZWV0Tk0+Q0bjgJBJRlJT44CRPC9Xb3Jrc2hlZXROTT4NCiAgICA8TGlua0NlbGxBZGRyZXNzQTE+UTEyPC9MaW5rQ2VsbEFkZHJlc3NBMT4NCiAgICA8TGlua0NlbGxBZGRyZXNzUjFDMT5SMTJ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wODc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zwvSXRlbUlkPg0KICAgIDxEaXNwSXRlbUlkPks2MTAxMDcwMDwvRGlzcEl0ZW1JZD4NCiAgICA8Q29sSWQ+UjMwMTAwMDAwIzwvQ29sSWQ+DQogICAgPFRlbUF4aXNUeXA+MTAwMDAwPC9UZW1BeGlzVHlwPg0KICAgIDxNZW51Tm0+6YCj57WQQ0boqIjnrpfmm7g8L01lbnVObT4NCiAgICA8SXRlbU5tPuazleS6uuaJgOW+l+eojuiyu+eUqDwvSXRlbU5tPg0KICAgIDxDb2xObT7lvZPmnJ/ph5HpoY08L0NvbE5tPg0KICAgIDxPcmlnaW5hbFZhbD43LDkzMSw3NTgsMDAwPC9PcmlnaW5hbFZhbD4NCiAgICA8TGFzdE51bVZhbD43LDkzMTwvTGFzdE51bVZhbD4NCiAgICA8UmF3TGlua1ZhbD43LDkzMT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0" Error="">PD94bWwgdmVyc2lvbj0iMS4wIiBlbmNvZGluZz0idXRmLTgiPz4NCjxMaW5rSW5mb0V4Y2VsIHhtbG5zOnhzaT0iaHR0cDovL3d3dy53My5vcmcvMjAwMS9YTUxTY2hlbWEtaW5zdGFuY2UiIHhtbG5zOnhzZD0iaHR0cDovL3d3dy53My5vcmcvMjAwMS9YTUxTY2hlbWEiPg0KICA8TGlua0luZm9Db3JlPg0KICAgIDxMaW5rSWQ+ODIwPC9MaW5rSWQ+DQogICAgPEluZmxvd1ZhbD4tNjgsNTcxPC9JbmZsb3dWYWw+DQogICAgPERpc3BWYWw+KDY4LDU3MSk8L0Rpc3BWYWw+DQogICAgPExhc3RVcGRUaW1lPjIwMjQvMDcvMjkgODo0MTozMjwvTGFzdFVwZFRpbWU+DQogICAgPFdvcmtzaGVldE5NPkNG44CQSUZSU+OAkTwvV29ya3NoZWV0Tk0+DQogICAgPExpbmtDZWxsQWRkcmVzc0ExPlExMzwvTGlua0NlbGxBZGRyZXNzQTE+DQogICAgPExpbmtDZWxsQWRkcmVzc1IxQzE+UjEz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Dg4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g8L0l0ZW1JZD4NCiAgICA8RGlzcEl0ZW1JZD5LNjEwMTA4MDA8L0Rpc3BJdGVtSWQ+DQogICAgPENvbElkPlIzMDEwMDAwMCM8L0NvbElkPg0KICAgIDxUZW1BeGlzVHlwPjEwMDAwMDwvVGVtQXhpc1R5cD4NCiAgICA8TWVudU5tPumAo+e1kENG6KiI566X5pu4PC9NZW51Tm0+DQogICAgPEl0ZW1ObT7llrbmpa3lgrXmqKnlj4rjgbPjgZ3jga7ku5bjga7lgrXmqKnjga7lopfmuJso4paz44Gv5aKX5YqgKTwvSXRlbU5tPg0KICAgIDxDb2xObT7lvZPmnJ/ph5HpoY08L0NvbE5tPg0KICAgIDxPcmlnaW5hbFZhbD4tNjgsNTcxLDk5MSwwMDA8L09yaWdpbmFsVmFsPg0KICAgIDxMYXN0TnVtVmFsPi02OCw1NzE8L0xhc3ROdW1WYWw+DQogICAgPFJhd0xpbmtWYWw+LTY4LDU3MT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1" Error="">PD94bWwgdmVyc2lvbj0iMS4wIiBlbmNvZGluZz0idXRmLTgiPz4NCjxMaW5rSW5mb0V4Y2VsIHhtbG5zOnhzaT0iaHR0cDovL3d3dy53My5vcmcvMjAwMS9YTUxTY2hlbWEtaW5zdGFuY2UiIHhtbG5zOnhzZD0iaHR0cDovL3d3dy53My5vcmcvMjAwMS9YTUxTY2hlbWEiPg0KICA8TGlua0luZm9Db3JlPg0KICAgIDxMaW5rSWQ+ODIxPC9MaW5rSWQ+DQogICAgPEluZmxvd1ZhbD4tNCw1Njc8L0luZmxvd1ZhbD4NCiAgICA8RGlzcFZhbD4oNCw1NjcpPC9EaXNwVmFsPg0KICAgIDxMYXN0VXBkVGltZT4yMDI0LzA3LzI5IDg6NDE6MzI8L0xhc3RVcGRUaW1lPg0KICAgIDxXb3Jrc2hlZXROTT5DRuOAkElGUlPjgJE8L1dvcmtzaGVldE5NPg0KICAgIDxMaW5rQ2VsbEFkZHJlc3NBMT5RMTQ8L0xpbmtDZWxsQWRkcmVzc0ExPg0KICAgIDxMaW5rQ2VsbEFkZHJlc3NSMUMxPlIxN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A4O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5PC9JdGVtSWQ+DQogICAgPERpc3BJdGVtSWQ+SzYxMDEwOTAwPC9EaXNwSXRlbUlkPg0KICAgIDxDb2xJZD5SMzAxMDAwMDAjPC9Db2xJZD4NCiAgICA8VGVtQXhpc1R5cD4xMDAwMDA8L1RlbUF4aXNUeXA+DQogICAgPE1lbnVObT7pgKPntZBDRuioiOeul+abuDwvTWVudU5tPg0KICAgIDxJdGVtTm0+5qOa5Y246LOH55Sj44Gu5aKX5ribKOKWs+OBr+Wil+WKoCk8L0l0ZW1ObT4NCiAgICA8Q29sTm0+5b2T5pyf6YeR6aGNPC9Db2xObT4NCiAgICA8T3JpZ2luYWxWYWw+LTQsNTY3LDYwOCwwMDA8L09yaWdpbmFsVmFsPg0KICAgIDxMYXN0TnVtVmFsPi00LDU2NzwvTGFzdE51bVZhbD4NCiAgICA8UmF3TGlua1ZhbD4tNCw1Njc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2" Error="">PD94bWwgdmVyc2lvbj0iMS4wIiBlbmNvZGluZz0idXRmLTgiPz4NCjxMaW5rSW5mb0V4Y2VsIHhtbG5zOnhzaT0iaHR0cDovL3d3dy53My5vcmcvMjAwMS9YTUxTY2hlbWEtaW5zdGFuY2UiIHhtbG5zOnhzZD0iaHR0cDovL3d3dy53My5vcmcvMjAwMS9YTUxTY2hlbWEiPg0KICA8TGlua0luZm9Db3JlPg0KICAgIDxMaW5rSWQ+ODIyPC9MaW5rSWQ+DQogICAgPEluZmxvd1ZhbD4zNSw2MjU8L0luZmxvd1ZhbD4NCiAgICA8RGlzcFZhbD4zNSw2MjUgPC9EaXNwVmFsPg0KICAgIDxMYXN0VXBkVGltZT4yMDI0LzA3LzI5IDg6NDE6MzI8L0xhc3RVcGRUaW1lPg0KICAgIDxXb3Jrc2hlZXROTT5DRuOAkElGUlPjgJE8L1dvcmtzaGVldE5NPg0KICAgIDxMaW5rQ2VsbEFkZHJlc3NBMT5RMTU8L0xpbmtDZWxsQWRkcmVzc0ExPg0KICAgIDxMaW5rQ2VsbEFkZHJlc3NSMUMxPlIxN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A5M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wPC9JdGVtSWQ+DQogICAgPERpc3BJdGVtSWQ+SzYxMDExMDAwPC9EaXNwSXRlbUlkPg0KICAgIDxDb2xJZD5SMzAxMDAwMDAjPC9Db2xJZD4NCiAgICA8VGVtQXhpc1R5cD4xMDAwMDA8L1RlbUF4aXNUeXA+DQogICAgPE1lbnVObT7pgKPntZBDRuioiOeul+abuDwvTWVudU5tPg0KICAgIDxJdGVtTm0+5Za25qWt5YK15YuZ5Y+K44Gz44Gd44Gu5LuW44Gu5YK15YuZ44Gu5aKX5ribKOKWs+OBr+a4m+WwkSk8L0l0ZW1ObT4NCiAgICA8Q29sTm0+5b2T5pyf6YeR6aGNPC9Db2xObT4NCiAgICA8T3JpZ2luYWxWYWw+MzUsNjI1LDIzMSwwMDA8L09yaWdpbmFsVmFsPg0KICAgIDxMYXN0TnVtVmFsPjM1LDYyNTwvTGFzdE51bVZhbD4NCiAgICA8UmF3TGlua1ZhbD4zNSw2MjU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3" Error="">PD94bWwgdmVyc2lvbj0iMS4wIiBlbmNvZGluZz0idXRmLTgiPz4NCjxMaW5rSW5mb0V4Y2VsIHhtbG5zOnhzaT0iaHR0cDovL3d3dy53My5vcmcvMjAwMS9YTUxTY2hlbWEtaW5zdGFuY2UiIHhtbG5zOnhzZD0iaHR0cDovL3d3dy53My5vcmcvMjAwMS9YTUxTY2hlbWEiPg0KICA8TGlua0luZm9Db3JlPg0KICAgIDxMaW5rSWQ+ODIzPC9MaW5rSWQ+DQogICAgPEluZmxvd1ZhbD4tMTAsODExPC9JbmZsb3dWYWw+DQogICAgPERpc3BWYWw+KDEwLDgxMSk8L0Rpc3BWYWw+DQogICAgPExhc3RVcGRUaW1lPjIwMjQvMDcvMjkgODo0MTozMjwvTGFzdFVwZFRpbWU+DQogICAgPFdvcmtzaGVldE5NPkNG44CQSUZSU+OAkTwvV29ya3NoZWV0Tk0+DQogICAgPExpbmtDZWxsQWRkcmVzc0ExPlExNjwvTGlua0NlbGxBZGRyZXNzQTE+DQogICAgPExpbmtDZWxsQWRkcmVzc1IxQzE+UjE2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Dkx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E8L0l0ZW1JZD4NCiAgICA8RGlzcEl0ZW1JZD5LNjEwMTExMDA8L0Rpc3BJdGVtSWQ+DQogICAgPENvbElkPlIzMDEwMDAwMCM8L0NvbElkPg0KICAgIDxUZW1BeGlzVHlwPjEwMDAwMDwvVGVtQXhpc1R5cD4NCiAgICA8TWVudU5tPumAo+e1kENG6KiI566X5pu4PC9NZW51Tm0+DQogICAgPEl0ZW1ObT7jgZ3jga7ku5bjga7os4fnlKPlj4rjgbPosqDlgrXjga7lopfmuJs8L0l0ZW1ObT4NCiAgICA8Q29sTm0+5b2T5pyf6YeR6aGNPC9Db2xObT4NCiAgICA8T3JpZ2luYWxWYWw+LTEwLDgxMSw0NjAsMDAwPC9PcmlnaW5hbFZhbD4NCiAgICA8TGFzdE51bVZhbD4tMTAsODExPC9MYXN0TnVtVmFsPg0KICAgIDxSYXdMaW5rVmFsPi0xMCw4MTE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1" Error="">PD94bWwgdmVyc2lvbj0iMS4wIiBlbmNvZGluZz0idXRmLTgiPz4NCjxMaW5rSW5mb0V4Y2VsIHhtbG5zOnhzaT0iaHR0cDovL3d3dy53My5vcmcvMjAwMS9YTUxTY2hlbWEtaW5zdGFuY2UiIHhtbG5zOnhzZD0iaHR0cDovL3d3dy53My5vcmcvMjAwMS9YTUxTY2hlbWEiPg0KICA8TGlua0luZm9Db3JlPg0KICAgIDxMaW5rSWQ+ODMxPC9MaW5rSWQ+DQogICAgPEluZmxvd1ZhbD4tNTE5PC9JbmZsb3dWYWw+DQogICAgPERpc3BWYWw+KDUxOSk8L0Rpc3BWYWw+DQogICAgPExhc3RVcGRUaW1lPjIwMjQvMDcvMjkgODo0MTozMjwvTGFzdFVwZFRpbWU+DQogICAgPFdvcmtzaGVldE5NPkNG44CQSUZSU+OAkTwvV29ya3NoZWV0Tk0+DQogICAgPExpbmtDZWxsQWRkcmVzc0ExPlExNzwvTGlua0NlbGxBZGRyZXNzQTE+DQogICAgPExpbmtDZWxsQWRkcmVzc1IxQzE+UjE3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Dky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I8L0l0ZW1JZD4NCiAgICA8RGlzcEl0ZW1JZD5LNjEwMTIwMDA8L0Rpc3BJdGVtSWQ+DQogICAgPENvbElkPlIzMDEwMDAwMCM8L0NvbElkPg0KICAgIDxUZW1BeGlzVHlwPjEwMDAwMDwvVGVtQXhpc1R5cD4NCiAgICA8TWVudU5tPumAo+e1kENG6KiI566X5pu4PC9NZW51Tm0+DQogICAgPEl0ZW1ObT7pgIDogbfntabku5jjgavkv4LjgovosqDlgrXjga7lopfmuJso4paz44Gv5rib5bCRKTwvSXRlbU5tPg0KICAgIDxDb2xObT7lvZPmnJ/ph5HpoY08L0NvbE5tPg0KICAgIDxPcmlnaW5hbFZhbD4tNTE5LDM3NiwwMDA8L09yaWdpbmFsVmFsPg0KICAgIDxMYXN0TnVtVmFsPi01MTk8L0xhc3ROdW1WYWw+DQogICAgPFJhd0xpbmtWYWw+LTUxOT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0" Error="">PD94bWwgdmVyc2lvbj0iMS4wIiBlbmNvZGluZz0idXRmLTgiPz4NCjxMaW5rSW5mb0V4Y2VsIHhtbG5zOnhzaT0iaHR0cDovL3d3dy53My5vcmcvMjAwMS9YTUxTY2hlbWEtaW5zdGFuY2UiIHhtbG5zOnhzZD0iaHR0cDovL3d3dy53My5vcmcvMjAwMS9YTUxTY2hlbWEiPg0KICA8TGlua0luZm9Db3JlPg0KICAgIDxMaW5rSWQ+ODMwPC9MaW5rSWQ+DQogICAgPEluZmxvd1ZhbD42NzU8L0luZmxvd1ZhbD4NCiAgICA8RGlzcFZhbD42NzUgPC9EaXNwVmFsPg0KICAgIDxMYXN0VXBkVGltZT4yMDI0LzA3LzI5IDg6NDE6MzI8L0xhc3RVcGRUaW1lPg0KICAgIDxXb3Jrc2hlZXROTT5DRuOAkElGUlPjgJE8L1dvcmtzaGVldE5NPg0KICAgIDxMaW5rQ2VsbEFkZHJlc3NBMT5RMTg8L0xpbmtDZWxsQWRkcmVzc0ExPg0KICAgIDxMaW5rQ2VsbEFkZHJlc3NSMUMxPlIxO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YxMDFB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MUEwMDAjPC9JdGVtSWQ+DQogICAgPERpc3BJdGVtSWQ+SzYxMDFBMDAwMDwvRGlzcEl0ZW1JZD4NCiAgICA8Q29sSWQ+UjMwMTAwMDAwIzwvQ29sSWQ+DQogICAgPFRlbUF4aXNUeXA+MTAwMDAwPC9UZW1BeGlzVHlwPg0KICAgIDxNZW51Tm0+6YCj57WQQ0boqIjnrpfmm7g8L01lbnVObT4NCiAgICA8SXRlbU5tPuOBneOBruS7ljwvSXRlbU5tPg0KICAgIDxDb2xObT7lvZPmnJ/ph5HpoY08L0NvbE5tPg0KICAgIDxPcmlnaW5hbFZhbD42NzUsNjUxLDAwMDwvT3JpZ2luYWxWYWw+DQogICAgPExhc3ROdW1WYWw+Njc1PC9MYXN0TnVtVmFsPg0KICAgIDxSYXdMaW5rVmFsPjY3NT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9" Error="">PD94bWwgdmVyc2lvbj0iMS4wIiBlbmNvZGluZz0idXRmLTgiPz4NCjxMaW5rSW5mb0V4Y2VsIHhtbG5zOnhzaT0iaHR0cDovL3d3dy53My5vcmcvMjAwMS9YTUxTY2hlbWEtaW5zdGFuY2UiIHhtbG5zOnhzZD0iaHR0cDovL3d3dy53My5vcmcvMjAwMS9YTUxTY2hlbWEiPg0KICA8TGlua0luZm9Db3JlPg0KICAgIDxMaW5rSWQ+ODI5PC9MaW5rSWQ+DQogICAgPEluZmxvd1ZhbD4tMTIsOTE2PC9JbmZsb3dWYWw+DQogICAgPERpc3BWYWw+KDEyLDkxNik8L0Rpc3BWYWw+DQogICAgPExhc3RVcGRUaW1lPjIwMjQvMDcvMjkgODo0MTozMjwvTGFzdFVwZFRpbWU+DQogICAgPFdvcmtzaGVldE5NPkNG44CQSUZSU+OAkTwvV29ya3NoZWV0Tk0+DQogICAgPExpbmtDZWxsQWRkcmVzc0ExPlExOTwvTGlua0NlbGxBZGRyZXNzQTE+DQogICAgPExpbmtDZWxsQWRkcmVzc1IxQzE+UjE5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NjEwMVo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WjAwMCM8L0l0ZW1JZD4NCiAgICA8RGlzcEl0ZW1JZD5LNjEwMVowMDAwPC9EaXNwSXRlbUlkPg0KICAgIDxDb2xJZD5SMzAxMDAwMDAjPC9Db2xJZD4NCiAgICA8VGVtQXhpc1R5cD4xMDAwMDA8L1RlbUF4aXNUeXA+DQogICAgPE1lbnVObT7pgKPntZBDRuioiOeul+abuDwvTWVudU5tPg0KICAgIDxJdGVtTm0+5bCP6KiIPC9JdGVtTm0+DQogICAgPENvbE5tPuW9k+acn+mHkemhjTwvQ29sTm0+DQogICAgPE9yaWdpbmFsVmFsPi0xMiw5MTYsOTQ4LDAwMDwvT3JpZ2luYWxWYWw+DQogICAgPExhc3ROdW1WYWw+LTEyLDkxNjwvTGFzdE51bVZhbD4NCiAgICA8UmF3TGlua1ZhbD4tMTIsOTE2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8" Error="">PD94bWwgdmVyc2lvbj0iMS4wIiBlbmNvZGluZz0idXRmLTgiPz4NCjxMaW5rSW5mb0V4Y2VsIHhtbG5zOnhzaT0iaHR0cDovL3d3dy53My5vcmcvMjAwMS9YTUxTY2hlbWEtaW5zdGFuY2UiIHhtbG5zOnhzZD0iaHR0cDovL3d3dy53My5vcmcvMjAwMS9YTUxTY2hlbWEiPg0KICA8TGlua0luZm9Db3JlPg0KICAgIDxMaW5rSWQ+ODI4PC9MaW5rSWQ+DQogICAgPEluZmxvd1ZhbD4yLDU4MTwvSW5mbG93VmFsPg0KICAgIDxEaXNwVmFsPjIsNTgxIDwvRGlzcFZhbD4NCiAgICA8TGFzdFVwZFRpbWU+MjAyNC8wNy8yOSA4OjQxOjMyPC9MYXN0VXBkVGltZT4NCiAgICA8V29ya3NoZWV0Tk0+Q0bjgJBJRlJT44CRPC9Xb3Jrc2hlZXROTT4NCiAgICA8TGlua0NlbGxBZGRyZXNzQTE+UTIwPC9MaW5rQ2VsbEFkZHJlc3NBMT4NCiAgICA8TGlua0NlbGxBZGRyZXNzUjFDMT5SMjB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wOT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zwvSXRlbUlkPg0KICAgIDxEaXNwSXRlbUlkPks2MTAyMDEwMDwvRGlzcEl0ZW1JZD4NCiAgICA8Q29sSWQ+UjMwMTAwMDAwIzwvQ29sSWQ+DQogICAgPFRlbUF4aXNUeXA+MTAwMDAwPC9UZW1BeGlzVHlwPg0KICAgIDxNZW51Tm0+6YCj57WQQ0boqIjnrpfmm7g8L01lbnVObT4NCiAgICA8SXRlbU5tPuWIqeaBr+OBruWPl+WPlumhjTwvSXRlbU5tPg0KICAgIDxDb2xObT7lvZPmnJ/ph5HpoY08L0NvbE5tPg0KICAgIDxPcmlnaW5hbFZhbD4yLDU4MSw1MjEsMDAwPC9PcmlnaW5hbFZhbD4NCiAgICA8TGFzdE51bVZhbD4yLDU4MTwvTGFzdE51bVZhbD4NCiAgICA8UmF3TGlua1ZhbD4yLDU4MT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7" Error="">PD94bWwgdmVyc2lvbj0iMS4wIiBlbmNvZGluZz0idXRmLTgiPz4NCjxMaW5rSW5mb0V4Y2VsIHhtbG5zOnhzaT0iaHR0cDovL3d3dy53My5vcmcvMjAwMS9YTUxTY2hlbWEtaW5zdGFuY2UiIHhtbG5zOnhzZD0iaHR0cDovL3d3dy53My5vcmcvMjAwMS9YTUxTY2hlbWEiPg0KICA8TGlua0luZm9Db3JlPg0KICAgIDxMaW5rSWQ+ODI3PC9MaW5rSWQ+DQogICAgPEluZmxvd1ZhbD4xOCwwMTk8L0luZmxvd1ZhbD4NCiAgICA8RGlzcFZhbD4xOCwwMTkgPC9EaXNwVmFsPg0KICAgIDxMYXN0VXBkVGltZT4yMDI0LzA3LzI5IDg6NDE6MzI8L0xhc3RVcGRUaW1lPg0KICAgIDxXb3Jrc2hlZXROTT5DRuOAkElGUlPjgJE8L1dvcmtzaGVldE5NPg0KICAgIDxMaW5rQ2VsbEFkZHJlc3NBMT5RMjE8L0xpbmtDZWxsQWRkcmVzc0ExPg0KICAgIDxMaW5rQ2VsbEFkZHJlc3NSMUMxPlIyM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A5N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0PC9JdGVtSWQ+DQogICAgPERpc3BJdGVtSWQ+SzYxMDIwMjAwPC9EaXNwSXRlbUlkPg0KICAgIDxDb2xJZD5SMzAxMDAwMDAjPC9Db2xJZD4NCiAgICA8VGVtQXhpc1R5cD4xMDAwMDA8L1RlbUF4aXNUeXA+DQogICAgPE1lbnVObT7pgKPntZBDRuioiOeul+abuDwvTWVudU5tPg0KICAgIDxJdGVtTm0+6YWN5b2T6YeR44Gu5Y+X5Y+W6aGNPC9JdGVtTm0+DQogICAgPENvbE5tPuW9k+acn+mHkemhjTwvQ29sTm0+DQogICAgPE9yaWdpbmFsVmFsPjE4LDAxOSwyODIsMDAwPC9PcmlnaW5hbFZhbD4NCiAgICA8TGFzdE51bVZhbD4xOCwwMTk8L0xhc3ROdW1WYWw+DQogICAgPFJhd0xpbmtWYWw+MTgsMDE5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2" Error="">PD94bWwgdmVyc2lvbj0iMS4wIiBlbmNvZGluZz0idXRmLTgiPz4NCjxMaW5rSW5mb0V4Y2VsIHhtbG5zOnhzaT0iaHR0cDovL3d3dy53My5vcmcvMjAwMS9YTUxTY2hlbWEtaW5zdGFuY2UiIHhtbG5zOnhzZD0iaHR0cDovL3d3dy53My5vcmcvMjAwMS9YTUxTY2hlbWEiPg0KICA8TGlua0luZm9Db3JlPg0KICAgIDxMaW5rSWQ+ODMyPC9MaW5rSWQ+DQogICAgPEluZmxvd1ZhbD4tNiw1NjQ8L0luZmxvd1ZhbD4NCiAgICA8RGlzcFZhbD4oNiw1NjQpPC9EaXNwVmFsPg0KICAgIDxMYXN0VXBkVGltZT4yMDI0LzA3LzI5IDg6NDE6MzI8L0xhc3RVcGRUaW1lPg0KICAgIDxXb3Jrc2hlZXROTT5DRuOAkElGUlPjgJE8L1dvcmtzaGVldE5NPg0KICAgIDxMaW5rQ2VsbEFkZHJlc3NBMT5RMjI8L0xpbmtDZWxsQWRkcmVzc0ExPg0KICAgIDxMaW5rQ2VsbEFkZHJlc3NSMUMxPlIyMk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A5N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1PC9JdGVtSWQ+DQogICAgPERpc3BJdGVtSWQ+SzYxMDIwMzAwPC9EaXNwSXRlbUlkPg0KICAgIDxDb2xJZD5SMzAxMDAwMDAjPC9Db2xJZD4NCiAgICA8VGVtQXhpc1R5cD4xMDAwMDA8L1RlbUF4aXNUeXA+DQogICAgPE1lbnVObT7pgKPntZBDRuioiOeul+abuDwvTWVudU5tPg0KICAgIDxJdGVtTm0+5Yip5oGv44Gu5pSv5omV6aGNPC9JdGVtTm0+DQogICAgPENvbE5tPuW9k+acn+mHkemhjTwvQ29sTm0+DQogICAgPE9yaWdpbmFsVmFsPi02LDU2NCw3MDQsMDAwPC9PcmlnaW5hbFZhbD4NCiAgICA8TGFzdE51bVZhbD4tNiw1NjQ8L0xhc3ROdW1WYWw+DQogICAgPFJhd0xpbmtWYWw+LTYsNTY0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3" Error="">PD94bWwgdmVyc2lvbj0iMS4wIiBlbmNvZGluZz0idXRmLTgiPz4NCjxMaW5rSW5mb0V4Y2VsIHhtbG5zOnhzaT0iaHR0cDovL3d3dy53My5vcmcvMjAwMS9YTUxTY2hlbWEtaW5zdGFuY2UiIHhtbG5zOnhzZD0iaHR0cDovL3d3dy53My5vcmcvMjAwMS9YTUxTY2hlbWEiPg0KICA8TGlua0luZm9Db3JlPg0KICAgIDxMaW5rSWQ+ODMzPC9MaW5rSWQ+DQogICAgPEluZmxvd1ZhbD4tOCwzMDU8L0luZmxvd1ZhbD4NCiAgICA8RGlzcFZhbD4oOCwzMDUpPC9EaXNwVmFsPg0KICAgIDxMYXN0VXBkVGltZT4yMDI0LzA3LzI5IDg6NDE6MzI8L0xhc3RVcGRUaW1lPg0KICAgIDxXb3Jrc2hlZXROTT5DRuOAkElGUlPjgJE8L1dvcmtzaGVldE5NPg0KICAgIDxMaW5rQ2VsbEFkZHJlc3NBMT5RMjM8L0xpbmtDZWxsQWRkcmVzc0ExPg0KICAgIDxMaW5rQ2VsbEFkZHJlc3NSMUMxPlIyM0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A5N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2PC9JdGVtSWQ+DQogICAgPERpc3BJdGVtSWQ+SzYxMDIwNDAwPC9EaXNwSXRlbUlkPg0KICAgIDxDb2xJZD5SMzAxMDAwMDAjPC9Db2xJZD4NCiAgICA8VGVtQXhpc1R5cD4xMDAwMDA8L1RlbUF4aXNUeXA+DQogICAgPE1lbnVObT7pgKPntZBDRuioiOeul+abuDwvTWVudU5tPg0KICAgIDxJdGVtTm0+5rOV5Lq65omA5b6X56iO44Gu5pSv5omV6aGNPC9JdGVtTm0+DQogICAgPENvbE5tPuW9k+acn+mHkemhjTwvQ29sTm0+DQogICAgPE9yaWdpbmFsVmFsPi04LDMwNSw5NjIsMDAwPC9PcmlnaW5hbFZhbD4NCiAgICA8TGFzdE51bVZhbD4tOCwzMDU8L0xhc3ROdW1WYWw+DQogICAgPFJhd0xpbmtWYWw+LTgsMzA1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4" Error="">PD94bWwgdmVyc2lvbj0iMS4wIiBlbmNvZGluZz0idXRmLTgiPz4NCjxMaW5rSW5mb0V4Y2VsIHhtbG5zOnhzaT0iaHR0cDovL3d3dy53My5vcmcvMjAwMS9YTUxTY2hlbWEtaW5zdGFuY2UiIHhtbG5zOnhzZD0iaHR0cDovL3d3dy53My5vcmcvMjAwMS9YTUxTY2hlbWEiPg0KICA8TGlua0luZm9Db3JlPg0KICAgIDxMaW5rSWQ+ODM0PC9MaW5rSWQ+DQogICAgPEluZmxvd1ZhbD4tNywxODY8L0luZmxvd1ZhbD4NCiAgICA8RGlzcFZhbD4oNywxODYpPC9EaXNwVmFsPg0KICAgIDxMYXN0VXBkVGltZT4yMDI0LzA3LzI5IDg6NDE6MzI8L0xhc3RVcGRUaW1lPg0KICAgIDxXb3Jrc2hlZXROTT5DRuOAkElGUlPjgJE8L1dvcmtzaGVldE5NPg0KICAgIDxMaW5rQ2VsbEFkZHJlc3NBMT5RMjQ8L0xpbmtDZWxsQWRkcmVzc0ExPg0KICAgIDxMaW5rQ2VsbEFkZHJlc3NSMUMxPlIyN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YxMFow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WjAwMDAjPC9JdGVtSWQ+DQogICAgPERpc3BJdGVtSWQ+SzYxMFowMDAwMDwvRGlzcEl0ZW1JZD4NCiAgICA8Q29sSWQ+UjMwMTAwMDAwIzwvQ29sSWQ+DQogICAgPFRlbUF4aXNUeXA+MTAwMDAwPC9UZW1BeGlzVHlwPg0KICAgIDxNZW51Tm0+6YCj57WQQ0boqIjnrpfmm7g8L01lbnVObT4NCiAgICA8SXRlbU5tPuWWtualrea0u+WLleOBq+OCiOOCi+OCreODo+ODg+OCt+ODpeODu+ODleODreODvDwvSXRlbU5tPg0KICAgIDxDb2xObT7lvZPmnJ/ph5HpoY08L0NvbE5tPg0KICAgIDxPcmlnaW5hbFZhbD4tNywxODYsODExLDAwMDwvT3JpZ2luYWxWYWw+DQogICAgPExhc3ROdW1WYWw+LTcsMTg2PC9MYXN0TnVtVmFsPg0KICAgIDxSYXdMaW5rVmFsPi03LDE4Nj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5" Error="">PD94bWwgdmVyc2lvbj0iMS4wIiBlbmNvZGluZz0idXRmLTgiPz4NCjxMaW5rSW5mb0V4Y2VsIHhtbG5zOnhzaT0iaHR0cDovL3d3dy53My5vcmcvMjAwMS9YTUxTY2hlbWEtaW5zdGFuY2UiIHhtbG5zOnhzZD0iaHR0cDovL3d3dy53My5vcmcvMjAwMS9YTUxTY2hlbWEiPg0KICA8TGlua0luZm9Db3JlPg0KICAgIDxMaW5rSWQ+ODM1PC9MaW5rSWQ+DQogICAgPEluZmxvd1ZhbD4tOSw3OTk8L0luZmxvd1ZhbD4NCiAgICA8RGlzcFZhbD4oOSw3OTkpPC9EaXNwVmFsPg0KICAgIDxMYXN0VXBkVGltZT4yMDI0LzA3LzI5IDg6NDE6MzI8L0xhc3RVcGRUaW1lPg0KICAgIDxXb3Jrc2hlZXROTT5DRuOAkElGUlPjgJE8L1dvcmtzaGVldE5NPg0KICAgIDxMaW5rQ2VsbEFkZHJlc3NBMT5RMjY8L0xpbmtDZWxsQWRkcmVzc0ExPg0KICAgIDxMaW5rQ2VsbEFkZHJlc3NSMUMxPlIyNk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A5N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3PC9JdGVtSWQ+DQogICAgPERpc3BJdGVtSWQ+SzYyMDAxMDAwPC9EaXNwSXRlbUlkPg0KICAgIDxDb2xJZD5SMzAxMDAwMDAjPC9Db2xJZD4NCiAgICA8VGVtQXhpc1R5cD4xMDAwMDA8L1RlbUF4aXNUeXA+DQogICAgPE1lbnVObT7pgKPntZBDRuioiOeul+abuDwvTWVudU5tPg0KICAgIDxJdGVtTm0+5pyJ5b2i5Zu65a6a6LOH55Sj44Gu5Y+W5b6X44Gr44KI44KL5pSv5Ye6PC9JdGVtTm0+DQogICAgPENvbE5tPuW9k+acn+mHkemhjTwvQ29sTm0+DQogICAgPE9yaWdpbmFsVmFsPi05LDc5OSw4OTIsMDAwPC9PcmlnaW5hbFZhbD4NCiAgICA8TGFzdE51bVZhbD4tOSw3OTk8L0xhc3ROdW1WYWw+DQogICAgPFJhd0xpbmtWYWw+LTksNzk5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6" Error="">PD94bWwgdmVyc2lvbj0iMS4wIiBlbmNvZGluZz0idXRmLTgiPz4NCjxMaW5rSW5mb0V4Y2VsIHhtbG5zOnhzaT0iaHR0cDovL3d3dy53My5vcmcvMjAwMS9YTUxTY2hlbWEtaW5zdGFuY2UiIHhtbG5zOnhzZD0iaHR0cDovL3d3dy53My5vcmcvMjAwMS9YTUxTY2hlbWEiPg0KICA8TGlua0luZm9Db3JlPg0KICAgIDxMaW5rSWQ+ODM2PC9MaW5rSWQ+DQogICAgPEluZmxvd1ZhbD4zMDA8L0luZmxvd1ZhbD4NCiAgICA8RGlzcFZhbD4zMDAgPC9EaXNwVmFsPg0KICAgIDxMYXN0VXBkVGltZT4yMDI0LzA3LzI5IDg6NDE6MzI8L0xhc3RVcGRUaW1lPg0KICAgIDxXb3Jrc2hlZXROTT5DRuOAkElGUlPjgJE8L1dvcmtzaGVldE5NPg0KICAgIDxMaW5rQ2VsbEFkZHJlc3NBMT5RMjc8L0xpbmtDZWxsQWRkcmVzc0ExPg0KICAgIDxMaW5rQ2VsbEFkZHJlc3NSMUMxPlIyN0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A5O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4PC9JdGVtSWQ+DQogICAgPERpc3BJdGVtSWQ+SzYyMDAyMDAwPC9EaXNwSXRlbUlkPg0KICAgIDxDb2xJZD5SMzAxMDAwMDAjPC9Db2xJZD4NCiAgICA8VGVtQXhpc1R5cD4xMDAwMDA8L1RlbUF4aXNUeXA+DQogICAgPE1lbnVObT7pgKPntZBDRuioiOeul+abuDwvTWVudU5tPg0KICAgIDxJdGVtTm0+5pyJ5b2i5Zu65a6a6LOH55Sj44Gu5aOy5Y2044Gr44KI44KL5Y+O5YWlPC9JdGVtTm0+DQogICAgPENvbE5tPuW9k+acn+mHkemhjTwvQ29sTm0+DQogICAgPE9yaWdpbmFsVmFsPjMwMCw1NjksMDAwPC9PcmlnaW5hbFZhbD4NCiAgICA8TGFzdE51bVZhbD4zMDA8L0xhc3ROdW1WYWw+DQogICAgPFJhd0xpbmtWYWw+MzAw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7" Error="">PD94bWwgdmVyc2lvbj0iMS4wIiBlbmNvZGluZz0idXRmLTgiPz4NCjxMaW5rSW5mb0V4Y2VsIHhtbG5zOnhzaT0iaHR0cDovL3d3dy53My5vcmcvMjAwMS9YTUxTY2hlbWEtaW5zdGFuY2UiIHhtbG5zOnhzZD0iaHR0cDovL3d3dy53My5vcmcvMjAwMS9YTUxTY2hlbWEiPg0KICA8TGlua0luZm9Db3JlPg0KICAgIDxMaW5rSWQ+ODM3PC9MaW5rSWQ+DQogICAgPEluZmxvd1ZhbD4tMiw4NDE8L0luZmxvd1ZhbD4NCiAgICA8RGlzcFZhbD4oMiw4NDEpPC9EaXNwVmFsPg0KICAgIDxMYXN0VXBkVGltZT4yMDI0LzA3LzI5IDg6NDE6MzI8L0xhc3RVcGRUaW1lPg0KICAgIDxXb3Jrc2hlZXROTT5DRuOAkElGUlPjgJE8L1dvcmtzaGVldE5NPg0KICAgIDxMaW5rQ2VsbEFkZHJlc3NBMT5RMjg8L0xpbmtDZWxsQWRkcmVzc0ExPg0KICAgIDxMaW5rQ2VsbEFkZHJlc3NSMUMxPlIyO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A5O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5PC9JdGVtSWQ+DQogICAgPERpc3BJdGVtSWQ+SzYyMDAzMDAwPC9EaXNwSXRlbUlkPg0KICAgIDxDb2xJZD5SMzAxMDAwMDAjPC9Db2xJZD4NCiAgICA8VGVtQXhpc1R5cD4xMDAwMDA8L1RlbUF4aXNUeXA+DQogICAgPE1lbnVObT7pgKPntZBDRuioiOeul+abuDwvTWVudU5tPg0KICAgIDxJdGVtTm0+54Sh5b2i6LOH55Sj44Gu5Y+W5b6X44Gr44KI44KL5pSv5Ye6PC9JdGVtTm0+DQogICAgPENvbE5tPuW9k+acn+mHkemhjTwvQ29sTm0+DQogICAgPE9yaWdpbmFsVmFsPi0yLDg0MSw5NTAsMDAwPC9PcmlnaW5hbFZhbD4NCiAgICA8TGFzdE51bVZhbD4tMiw4NDE8L0xhc3ROdW1WYWw+DQogICAgPFJhd0xpbmtWYWw+LTIsODQx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8" Error="">PD94bWwgdmVyc2lvbj0iMS4wIiBlbmNvZGluZz0idXRmLTgiPz4NCjxMaW5rSW5mb0V4Y2VsIHhtbG5zOnhzaT0iaHR0cDovL3d3dy53My5vcmcvMjAwMS9YTUxTY2hlbWEtaW5zdGFuY2UiIHhtbG5zOnhzZD0iaHR0cDovL3d3dy53My5vcmcvMjAwMS9YTUxTY2hlbWEiPg0KICA8TGlua0luZm9Db3JlPg0KICAgIDxMaW5rSWQ+ODM4PC9MaW5rSWQ+DQogICAgPEluZmxvd1ZhbD4tMzg8L0luZmxvd1ZhbD4NCiAgICA8RGlzcFZhbD4oMzgpPC9EaXNwVmFsPg0KICAgIDxMYXN0VXBkVGltZT4yMDI0LzA3LzI5IDg6NDE6MzI8L0xhc3RVcGRUaW1lPg0KICAgIDxXb3Jrc2hlZXROTT5DRuOAkElGUlPjgJE8L1dvcmtzaGVldE5NPg0KICAgIDxMaW5rQ2VsbEFkZHJlc3NBMT5RMjk8L0xpbmtDZWxsQWRkcmVzc0ExPg0KICAgIDxMaW5rQ2VsbEFkZHJlc3NSMUMxPlIyO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EwM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wPC9JdGVtSWQ+DQogICAgPERpc3BJdGVtSWQ+SzYyMDA0MDAwPC9EaXNwSXRlbUlkPg0KICAgIDxDb2xJZD5SMzAxMDAwMDAjPC9Db2xJZD4NCiAgICA8VGVtQXhpc1R5cD4xMDAwMDA8L1RlbUF4aXNUeXA+DQogICAgPE1lbnVObT7pgKPntZBDRuioiOeul+abuDwvTWVudU5tPg0KICAgIDxJdGVtTm0+55+t5pyf6LK45LuY6YeR44Gu5aKX5ribKOKWs+OBr+Wil+WKoCk8L0l0ZW1ObT4NCiAgICA8Q29sTm0+5b2T5pyf6YeR6aGNPC9Db2xObT4NCiAgICA8T3JpZ2luYWxWYWw+LTM4LDYzMywwMDA8L09yaWdpbmFsVmFsPg0KICAgIDxMYXN0TnVtVmFsPi0zODwvTGFzdE51bVZhbD4NCiAgICA8UmF3TGlua1ZhbD4tMzg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9" Error="">PD94bWwgdmVyc2lvbj0iMS4wIiBlbmNvZGluZz0idXRmLTgiPz4NCjxMaW5rSW5mb0V4Y2VsIHhtbG5zOnhzaT0iaHR0cDovL3d3dy53My5vcmcvMjAwMS9YTUxTY2hlbWEtaW5zdGFuY2UiIHhtbG5zOnhzZD0iaHR0cDovL3d3dy53My5vcmcvMjAwMS9YTUxTY2hlbWEiPg0KICA8TGlua0luZm9Db3JlPg0KICAgIDxMaW5rSWQ+ODM5PC9MaW5rSWQ+DQogICAgPEluZmxvd1ZhbD4tNCw3MzA8L0luZmxvd1ZhbD4NCiAgICA8RGlzcFZhbD4oNCw3MzApPC9EaXNwVmFsPg0KICAgIDxMYXN0VXBkVGltZT4yMDI0LzA3LzI5IDg6NDE6MzI8L0xhc3RVcGRUaW1lPg0KICAgIDxXb3Jrc2hlZXROTT5DRuOAkElGUlPjgJE8L1dvcmtzaGVldE5NPg0KICAgIDxMaW5rQ2VsbEFkZHJlc3NBMT5RMzA8L0xpbmtDZWxsQWRkcmVzc0ExPg0KICAgIDxMaW5rQ2VsbEFkZHJlc3NSMUMxPlIzM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EwM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xPC9JdGVtSWQ+DQogICAgPERpc3BJdGVtSWQ+SzYyMDA1MDAwPC9EaXNwSXRlbUlkPg0KICAgIDxDb2xJZD5SMzAxMDAwMDAjPC9Db2xJZD4NCiAgICA8VGVtQXhpc1R5cD4xMDAwMDA8L1RlbUF4aXNUeXA+DQogICAgPE1lbnVObT7pgKPntZBDRuioiOeul+abuDwvTWVudU5tPg0KICAgIDxJdGVtTm0+6ZW35pyf6LK45LuY44GR44Gr44KI44KL5pSv5Ye6PC9JdGVtTm0+DQogICAgPENvbE5tPuW9k+acn+mHkemhjTwvQ29sTm0+DQogICAgPE9yaWdpbmFsVmFsPi00LDczMCwzMjAsMDAwPC9PcmlnaW5hbFZhbD4NCiAgICA8TGFzdE51bVZhbD4tNCw3MzA8L0xhc3ROdW1WYWw+DQogICAgPFJhd0xpbmtWYWw+LTQsNzMw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0" Error="">PD94bWwgdmVyc2lvbj0iMS4wIiBlbmNvZGluZz0idXRmLTgiPz4NCjxMaW5rSW5mb0V4Y2VsIHhtbG5zOnhzaT0iaHR0cDovL3d3dy53My5vcmcvMjAwMS9YTUxTY2hlbWEtaW5zdGFuY2UiIHhtbG5zOnhzZD0iaHR0cDovL3d3dy53My5vcmcvMjAwMS9YTUxTY2hlbWEiPg0KICA8TGlua0luZm9Db3JlPg0KICAgIDxMaW5rSWQ+ODQwPC9MaW5rSWQ+DQogICAgPEluZmxvd1ZhbD4yLDUwNDwvSW5mbG93VmFsPg0KICAgIDxEaXNwVmFsPjIsNTA0IDwvRGlzcFZhbD4NCiAgICA8TGFzdFVwZFRpbWU+MjAyNC8wNy8yOSA4OjQxOjMyPC9MYXN0VXBkVGltZT4NCiAgICA8V29ya3NoZWV0Tk0+Q0bjgJBJRlJT44CRPC9Xb3Jrc2hlZXROTT4NCiAgICA8TGlua0NlbGxBZGRyZXNzQTE+UTMxPC9MaW5rQ2VsbEFkZHJlc3NBMT4NCiAgICA8TGlua0NlbGxBZGRyZXNzUjFDMT5SMzF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xMDI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jwvSXRlbUlkPg0KICAgIDxEaXNwSXRlbUlkPks2MjAwNjAwMDwvRGlzcEl0ZW1JZD4NCiAgICA8Q29sSWQ+UjMwMTAwMDAwIzwvQ29sSWQ+DQogICAgPFRlbUF4aXNUeXA+MTAwMDAwPC9UZW1BeGlzVHlwPg0KICAgIDxNZW51Tm0+6YCj57WQQ0boqIjnrpfmm7g8L01lbnVObT4NCiAgICA8SXRlbU5tPumVt+acn+iyuOS7mOmHkeOBruWbnuWPjuOBq+OCiOOCi+WPjuWFpTwvSXRlbU5tPg0KICAgIDxDb2xObT7lvZPmnJ/ph5HpoY08L0NvbE5tPg0KICAgIDxPcmlnaW5hbFZhbD4yLDUwNCwzODIsMDAwPC9PcmlnaW5hbFZhbD4NCiAgICA8TGFzdE51bVZhbD4yLDUwNDwvTGFzdE51bVZhbD4NCiAgICA8UmF3TGlua1ZhbD4yLDUwND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1" Error="">PD94bWwgdmVyc2lvbj0iMS4wIiBlbmNvZGluZz0idXRmLTgiPz4NCjxMaW5rSW5mb0V4Y2VsIHhtbG5zOnhzaT0iaHR0cDovL3d3dy53My5vcmcvMjAwMS9YTUxTY2hlbWEtaW5zdGFuY2UiIHhtbG5zOnhzZD0iaHR0cDovL3d3dy53My5vcmcvMjAwMS9YTUxTY2hlbWEiPg0KICA8TGlua0luZm9Db3JlPg0KICAgIDxMaW5rSWQ+ODQxPC9MaW5rSWQ+DQogICAgPEluZmxvd1ZhbD4tMSwwNDA8L0luZmxvd1ZhbD4NCiAgICA8RGlzcFZhbD4oMSwwNDApPC9EaXNwVmFsPg0KICAgIDxMYXN0VXBkVGltZT4yMDI0LzA3LzI5IDg6NDE6MzI8L0xhc3RVcGRUaW1lPg0KICAgIDxXb3Jrc2hlZXROTT5DRuOAkElGUlPjgJE8L1dvcmtzaGVldE5NPg0KICAgIDxMaW5rQ2VsbEFkZHJlc3NBMT5RMzI8L0xpbmtDZWxsQWRkcmVzc0ExPg0KICAgIDxMaW5rQ2VsbEFkZHJlc3NSMUMxPlIzMk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EwM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zPC9JdGVtSWQ+DQogICAgPERpc3BJdGVtSWQ+SzYyMDA3MDAwPC9EaXNwSXRlbUlkPg0KICAgIDxDb2xJZD5SMzAxMDAwMDAjPC9Db2xJZD4NCiAgICA8VGVtQXhpc1R5cD4xMDAwMDA8L1RlbUF4aXNUeXA+DQogICAgPE1lbnVObT7pgKPntZBDRuioiOeul+abuDwvTWVudU5tPg0KICAgIDxJdGVtTm0+5a2Q5Lya56S+44Gu5Y+W5b6X44Gr44KI44KL5Y+O5pSvKOKWs+OBr+aUr+WHuik8L0l0ZW1ObT4NCiAgICA8Q29sTm0+5b2T5pyf6YeR6aGNPC9Db2xObT4NCiAgICA8T3JpZ2luYWxWYWw+LTEsMDQwLDY1MywwMDA8L09yaWdpbmFsVmFsPg0KICAgIDxMYXN0TnVtVmFsPi0xLDA0MDwvTGFzdE51bVZhbD4NCiAgICA8UmF3TGlua1ZhbD4tMSwwNDA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42" Error="">PD94bWwgdmVyc2lvbj0iMS4wIiBlbmNvZGluZz0idXRmLTgiPz4NCjxMaW5rSW5mb0V4Y2VsIHhtbG5zOnhzaT0iaHR0cDovL3d3dy53My5vcmcvMjAwMS9YTUxTY2hlbWEtaW5zdGFuY2UiIHhtbG5zOnhzZD0iaHR0cDovL3d3dy53My5vcmcvMjAwMS9YTUxTY2hlbWEiPg0KICA8TGlua0luZm9Db3JlPg0KICAgIDxMaW5rSWQ+ODQyPC9MaW5rSWQ+DQogICAgPEluZmxvd1ZhbD4tMSw5NDQ8L0luZmxvd1ZhbD4NCiAgICA8RGlzcFZhbD4oMSw5NDQpPC9EaXNwVmFsPg0KICAgIDxMYXN0VXBkVGltZT4yMDI0LzA3LzI5IDg6NDE6MzI8L0xhc3RVcGRUaW1lPg0KICAgIDxXb3Jrc2hlZXROTT5DRuOAkElGUlPjgJE8L1dvcmtzaGVldE5NPg0KICAgIDxMaW5rQ2VsbEFkZHJlc3NBMT5RMzM8L0xpbmtDZWxsQWRkcmVzc0ExPg0KICAgIDxMaW5rQ2VsbEFkZHJlc3NSMUMxPlIzM0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EwN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0PC9JdGVtSWQ+DQogICAgPERpc3BJdGVtSWQ+SzYyMDA4MDAwPC9EaXNwSXRlbUlkPg0KICAgIDxDb2xJZD5SMzAxMDAwMDAjPC9Db2xJZD4NCiAgICA8VGVtQXhpc1R5cD4xMDAwMDA8L1RlbUF4aXNUeXA+DQogICAgPE1lbnVObT7pgKPntZBDRuioiOeul+abuDwvTWVudU5tPg0KICAgIDxJdGVtTm0+5a2Q5Lya56S+44Gu5aOy5Y2044Gr44KI44KL5Y+O5pSvKOKWs+OBr+aUr+WHuik8L0l0ZW1ObT4NCiAgICA8Q29sTm0+5b2T5pyf6YeR6aGNPC9Db2xObT4NCiAgICA8T3JpZ2luYWxWYWw+LTEsOTQ0LDc1MywwMDA8L09yaWdpbmFsVmFsPg0KICAgIDxMYXN0TnVtVmFsPi0xLDk0NDwvTGFzdE51bVZhbD4NCiAgICA8UmF3TGlua1ZhbD4tMSw5NDQ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43" Error="">PD94bWwgdmVyc2lvbj0iMS4wIiBlbmNvZGluZz0idXRmLTgiPz4NCjxMaW5rSW5mb0V4Y2VsIHhtbG5zOnhzaT0iaHR0cDovL3d3dy53My5vcmcvMjAwMS9YTUxTY2hlbWEtaW5zdGFuY2UiIHhtbG5zOnhzZD0iaHR0cDovL3d3dy53My5vcmcvMjAwMS9YTUxTY2hlbWEiPg0KICA8TGlua0luZm9Db3JlPg0KICAgIDxMaW5rSWQ+ODQzPC9MaW5rSWQ+DQogICAgPEluZmxvd1ZhbD4tNiw2NDc8L0luZmxvd1ZhbD4NCiAgICA8RGlzcFZhbD4oNiw2NDcpPC9EaXNwVmFsPg0KICAgIDxMYXN0VXBkVGltZT4yMDI0LzA3LzI5IDg6NDE6MzI8L0xhc3RVcGRUaW1lPg0KICAgIDxXb3Jrc2hlZXROTT5DRuOAkElGUlPjgJE8L1dvcmtzaGVldE5NPg0KICAgIDxMaW5rQ2VsbEFkZHJlc3NBMT5RMzQ8L0xpbmtDZWxsQWRkcmVzc0ExPg0KICAgIDxMaW5rQ2VsbEFkZHJlc3NSMUMxPlIzN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EwN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1PC9JdGVtSWQ+DQogICAgPERpc3BJdGVtSWQ+SzYyMDA5MDAwPC9EaXNwSXRlbUlkPg0KICAgIDxDb2xJZD5SMzAxMDAwMDAjPC9Db2xJZD4NCiAgICA8VGVtQXhpc1R5cD4xMDAwMDA8L1RlbUF4aXNUeXA+DQogICAgPE1lbnVObT7pgKPntZBDRuioiOeul+abuDwvTWVudU5tPg0KICAgIDxJdGVtTm0+5oqV6LOH44Gu5Y+W5b6X44Gr44KI44KL5pSv5Ye6PC9JdGVtTm0+DQogICAgPENvbE5tPuW9k+acn+mHkemhjTwvQ29sTm0+DQogICAgPE9yaWdpbmFsVmFsPi02LDY0Nyw2MjksMDAwPC9PcmlnaW5hbFZhbD4NCiAgICA8TGFzdE51bVZhbD4tNiw2NDc8L0xhc3ROdW1WYWw+DQogICAgPFJhd0xpbmtWYWw+LTYsNjQ3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4" Error="">PD94bWwgdmVyc2lvbj0iMS4wIiBlbmNvZGluZz0idXRmLTgiPz4NCjxMaW5rSW5mb0V4Y2VsIHhtbG5zOnhzaT0iaHR0cDovL3d3dy53My5vcmcvMjAwMS9YTUxTY2hlbWEtaW5zdGFuY2UiIHhtbG5zOnhzZD0iaHR0cDovL3d3dy53My5vcmcvMjAwMS9YTUxTY2hlbWEiPg0KICA8TGlua0luZm9Db3JlPg0KICAgIDxMaW5rSWQ+ODQ0PC9MaW5rSWQ+DQogICAgPEluZmxvd1ZhbD4yLDQyODwvSW5mbG93VmFsPg0KICAgIDxEaXNwVmFsPjIsNDI4IDwvRGlzcFZhbD4NCiAgICA8TGFzdFVwZFRpbWU+MjAyNC8wNy8yOSA4OjQxOjMyPC9MYXN0VXBkVGltZT4NCiAgICA8V29ya3NoZWV0Tk0+Q0bjgJBJRlJT44CRPC9Xb3Jrc2hlZXROTT4NCiAgICA8TGlua0NlbGxBZGRyZXNzQTE+UTM1PC9MaW5rQ2VsbEFkZHJlc3NBMT4NCiAgICA8TGlua0NlbGxBZGRyZXNzUjFDMT5SMzV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xMDY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jwvSXRlbUlkPg0KICAgIDxEaXNwSXRlbUlkPks2MjAxMDAwMDwvRGlzcEl0ZW1JZD4NCiAgICA8Q29sSWQ+UjMwMTAwMDAwIzwvQ29sSWQ+DQogICAgPFRlbUF4aXNUeXA+MTAwMDAwPC9UZW1BeGlzVHlwPg0KICAgIDxNZW51Tm0+6YCj57WQQ0boqIjnrpfmm7g8L01lbnVObT4NCiAgICA8SXRlbU5tPuaKleizh+OBruWjsuWNtOOBq+OCiOOCi+WPjuWFpTwvSXRlbU5tPg0KICAgIDxDb2xObT7lvZPmnJ/ph5HpoY08L0NvbE5tPg0KICAgIDxPcmlnaW5hbFZhbD4yLDQyOCwwNDQsMDAwPC9PcmlnaW5hbFZhbD4NCiAgICA8TGFzdE51bVZhbD4yLDQyODwvTGFzdE51bVZhbD4NCiAgICA8UmF3TGlua1ZhbD4yLDQyOD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5" Error="">PD94bWwgdmVyc2lvbj0iMS4wIiBlbmNvZGluZz0idXRmLTgiPz4NCjxMaW5rSW5mb0V4Y2VsIHhtbG5zOnhzaT0iaHR0cDovL3d3dy53My5vcmcvMjAwMS9YTUxTY2hlbWEtaW5zdGFuY2UiIHhtbG5zOnhzZD0iaHR0cDovL3d3dy53My5vcmcvMjAwMS9YTUxTY2hlbWEiPg0KICA8TGlua0luZm9Db3JlPg0KICAgIDxMaW5rSWQ+ODQ1PC9MaW5rSWQ+DQogICAgPEluZmxvd1ZhbD4tMTQsNDUyPC9JbmZsb3dWYWw+DQogICAgPERpc3BWYWw+KDE0LDQ1Mik8L0Rpc3BWYWw+DQogICAgPExhc3RVcGRUaW1lPjIwMjQvMDcvMjkgODo0MTozMjwvTGFzdFVwZFRpbWU+DQogICAgPFdvcmtzaGVldE5NPkNG44CQSUZSU+OAkTwvV29ya3NoZWV0Tk0+DQogICAgPExpbmtDZWxsQWRkcmVzc0ExPlEzNjwvTGlua0NlbGxBZGRyZXNzQTE+DQogICAgPExpbmtDZWxsQWRkcmVzc1IxQzE+UjM2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NjIwQT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BMDAwMCM8L0l0ZW1JZD4NCiAgICA8RGlzcEl0ZW1JZD5LNjIwQTAwMDAwPC9EaXNwSXRlbUlkPg0KICAgIDxDb2xJZD5SMzAxMDAwMDAjPC9Db2xJZD4NCiAgICA8VGVtQXhpc1R5cD4xMDAwMDA8L1RlbUF4aXNUeXA+DQogICAgPE1lbnVObT7pgKPntZBDRuioiOeul+abuDwvTWVudU5tPg0KICAgIDxJdGVtTm0+44Gd44Gu5LuWPC9JdGVtTm0+DQogICAgPENvbE5tPuW9k+acn+mHkemhjTwvQ29sTm0+DQogICAgPE9yaWdpbmFsVmFsPi0xNCw0NTIsNzQ5LDAwMDwvT3JpZ2luYWxWYWw+DQogICAgPExhc3ROdW1WYWw+LTE0LDQ1MjwvTGFzdE51bVZhbD4NCiAgICA8UmF3TGlua1ZhbD4tMTQsNDUy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6" Error="">PD94bWwgdmVyc2lvbj0iMS4wIiBlbmNvZGluZz0idXRmLTgiPz4NCjxMaW5rSW5mb0V4Y2VsIHhtbG5zOnhzaT0iaHR0cDovL3d3dy53My5vcmcvMjAwMS9YTUxTY2hlbWEtaW5zdGFuY2UiIHhtbG5zOnhzZD0iaHR0cDovL3d3dy53My5vcmcvMjAwMS9YTUxTY2hlbWEiPg0KICA8TGlua0luZm9Db3JlPg0KICAgIDxMaW5rSWQ+ODQ2PC9MaW5rSWQ+DQogICAgPEluZmxvd1ZhbD4tMzYsMjYzPC9JbmZsb3dWYWw+DQogICAgPERpc3BWYWw+KDM2LDI2Myk8L0Rpc3BWYWw+DQogICAgPExhc3RVcGRUaW1lPjIwMjQvMDcvMjkgODo0MTozMjwvTGFzdFVwZFRpbWU+DQogICAgPFdvcmtzaGVldE5NPkNG44CQSUZSU+OAkTwvV29ya3NoZWV0Tk0+DQogICAgPExpbmtDZWxsQWRkcmVzc0ExPlEzNzwvTGlua0NlbGxBZGRyZXNzQTE+DQogICAgPExpbmtDZWxsQWRkcmVzc1IxQzE+UjM3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NjIwWj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aMDAwMCM8L0l0ZW1JZD4NCiAgICA8RGlzcEl0ZW1JZD5LNjIwWjAwMDAwPC9EaXNwSXRlbUlkPg0KICAgIDxDb2xJZD5SMzAxMDAwMDAjPC9Db2xJZD4NCiAgICA8VGVtQXhpc1R5cD4xMDAwMDA8L1RlbUF4aXNUeXA+DQogICAgPE1lbnVObT7pgKPntZBDRuioiOeul+abuDwvTWVudU5tPg0KICAgIDxJdGVtTm0+5oqV6LOH5rS75YuV44Gr44KI44KL44Kt44Oj44OD44K344Ol44O744OV44Ot44O8PC9JdGVtTm0+DQogICAgPENvbE5tPuW9k+acn+mHkemhjTwvQ29sTm0+DQogICAgPE9yaWdpbmFsVmFsPi0zNiwyNjMsNTg0LDAwMDwvT3JpZ2luYWxWYWw+DQogICAgPExhc3ROdW1WYWw+LTM2LDI2MzwvTGFzdE51bVZhbD4NCiAgICA8UmF3TGlua1ZhbD4tMzYsMjYz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7" Error="">PD94bWwgdmVyc2lvbj0iMS4wIiBlbmNvZGluZz0idXRmLTgiPz4NCjxMaW5rSW5mb0V4Y2VsIHhtbG5zOnhzaT0iaHR0cDovL3d3dy53My5vcmcvMjAwMS9YTUxTY2hlbWEtaW5zdGFuY2UiIHhtbG5zOnhzZD0iaHR0cDovL3d3dy53My5vcmcvMjAwMS9YTUxTY2hlbWEiPg0KICA8TGlua0luZm9Db3JlPg0KICAgIDxMaW5rSWQ+ODQ3PC9MaW5rSWQ+DQogICAgPEluZmxvd1ZhbD42Niw1NjQ8L0luZmxvd1ZhbD4NCiAgICA8RGlzcFZhbD42Niw1NjQgPC9EaXNwVmFsPg0KICAgIDxMYXN0VXBkVGltZT4yMDI0LzA3LzI5IDg6NDE6MzI8L0xhc3RVcGRUaW1lPg0KICAgIDxXb3Jrc2hlZXROTT5DRuOAkElGUlPjgJE8L1dvcmtzaGVldE5NPg0KICAgIDxMaW5rQ2VsbEFkZHJlc3NBMT5RNDI8L0xpbmtDZWxsQWRkcmVzc0ExPg0KICAgIDxMaW5rQ2VsbEFkZHJlc3NSMUMxPlI0Mk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EwO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4PC9JdGVtSWQ+DQogICAgPERpc3BJdGVtSWQ+SzYzMDAxMDAwPC9EaXNwSXRlbUlkPg0KICAgIDxDb2xJZD5SMzAxMDAwMDAjPC9Db2xJZD4NCiAgICA8VGVtQXhpc1R5cD4xMDAwMDA8L1RlbUF4aXNUeXA+DQogICAgPE1lbnVObT7pgKPntZBDRuioiOeul+abuDwvTWVudU5tPg0KICAgIDxJdGVtTm0+55+t5pyf5YCf5YWl6YeR5Y+K44Gz44Kz44Oe44O844K344Oj44Or44O744Oa44O844OR44O844GuCuWil+a4myjilrPjga/muJvlsJHvvIk8L0l0ZW1ObT4NCiAgICA8Q29sTm0+5b2T5pyf6YeR6aGNPC9Db2xObT4NCiAgICA8T3JpZ2luYWxWYWw+NjYsNTY0LDEzNywwMDA8L09yaWdpbmFsVmFsPg0KICAgIDxMYXN0TnVtVmFsPjY2LDU2NDwvTGFzdE51bVZhbD4NCiAgICA8UmF3TGlua1ZhbD42Niw1NjQ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48" Error="">PD94bWwgdmVyc2lvbj0iMS4wIiBlbmNvZGluZz0idXRmLTgiPz4NCjxMaW5rSW5mb0V4Y2VsIHhtbG5zOnhzaT0iaHR0cDovL3d3dy53My5vcmcvMjAwMS9YTUxTY2hlbWEtaW5zdGFuY2UiIHhtbG5zOnhzZD0iaHR0cDovL3d3dy53My5vcmcvMjAwMS9YTUxTY2hlbWEiPg0KICA8TGlua0luZm9Db3JlPg0KICAgIDxMaW5rSWQ+ODQ4PC9MaW5rSWQ+DQogICAgPEluZmxvd1ZhbD4xMzQsODQwPC9JbmZsb3dWYWw+DQogICAgPERpc3BWYWw+MTM0LDg0MCA8L0Rpc3BWYWw+DQogICAgPExhc3RVcGRUaW1lPjIwMjQvMDcvMjkgODo0MTozMjwvTGFzdFVwZFRpbWU+DQogICAgPFdvcmtzaGVldE5NPkNG44CQSUZSU+OAkTwvV29ya3NoZWV0Tk0+DQogICAgPExpbmtDZWxsQWRkcmVzc0ExPlE0MzwvTGlua0NlbGxBZGRyZXNzQTE+DQogICAgPExpbmtDZWxsQWRkcmVzc1IxQzE+UjQz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TA5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k8L0l0ZW1JZD4NCiAgICA8RGlzcEl0ZW1JZD5LNjMwMDIwMDA8L0Rpc3BJdGVtSWQ+DQogICAgPENvbElkPlIzMDEwMDAwMCM8L0NvbElkPg0KICAgIDxUZW1BeGlzVHlwPjEwMDAwMDwvVGVtQXhpc1R5cD4NCiAgICA8TWVudU5tPumAo+e1kENG6KiI566X5pu4PC9NZW51Tm0+DQogICAgPEl0ZW1ObT7plbfmnJ/lgJ/lhaXjgozjgavjgojjgovlj47lhaU8L0l0ZW1ObT4NCiAgICA8Q29sTm0+5b2T5pyf6YeR6aGNPC9Db2xObT4NCiAgICA8T3JpZ2luYWxWYWw+MTM0LDg0MCw5MTcsMDAwPC9PcmlnaW5hbFZhbD4NCiAgICA8TGFzdE51bVZhbD4xMzQsODQwPC9MYXN0TnVtVmFsPg0KICAgIDxSYXdMaW5rVmFsPjEzNCw4NDA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51" Error="">PD94bWwgdmVyc2lvbj0iMS4wIiBlbmNvZGluZz0idXRmLTgiPz4NCjxMaW5rSW5mb0V4Y2VsIHhtbG5zOnhzaT0iaHR0cDovL3d3dy53My5vcmcvMjAwMS9YTUxTY2hlbWEtaW5zdGFuY2UiIHhtbG5zOnhzZD0iaHR0cDovL3d3dy53My5vcmcvMjAwMS9YTUxTY2hlbWEiPg0KICA8TGlua0luZm9Db3JlPg0KICAgIDxMaW5rSWQ+ODUxPC9MaW5rSWQ+DQogICAgPEluZmxvd1ZhbD4tNCwyNzk8L0luZmxvd1ZhbD4NCiAgICA8RGlzcFZhbD4oNCwyNzkpPC9EaXNwVmFsPg0KICAgIDxMYXN0VXBkVGltZT4yMDI0LzA3LzI5IDg6NDE6MzI8L0xhc3RVcGRUaW1lPg0KICAgIDxXb3Jrc2hlZXROTT5DRuOAkElGUlPjgJE8L1dvcmtzaGVldE5NPg0KICAgIDxMaW5rQ2VsbEFkZHJlc3NBMT5RNDc8L0xpbmtDZWxsQWRkcmVzc0ExPg0KICAgIDxMaW5rQ2VsbEFkZHJlc3NSMUMxPlI0N0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EwN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3PC9JdGVtSWQ+DQogICAgPERpc3BJdGVtSWQ+SzYzMDAwNTAwPC9EaXNwSXRlbUlkPg0KICAgIDxDb2xJZD5SMzAxMDAwMDAjPC9Db2xJZD4NCiAgICA8VGVtQXhpc1R5cD4xMDAwMDA8L1RlbUF4aXNUeXA+DQogICAgPE1lbnVObT7pgKPntZBDRuioiOeul+abuDwvTWVudU5tPg0KICAgIDxJdGVtTm0+44Oq44O844K56LKg5YK144Gu6L+U5riI44Gr44KI44KL5pSv5Ye6PC9JdGVtTm0+DQogICAgPENvbE5tPuW9k+acn+mHkemhjTwvQ29sTm0+DQogICAgPE9yaWdpbmFsVmFsPi00LDI3OSwyODEsMDAwPC9PcmlnaW5hbFZhbD4NCiAgICA8TGFzdE51bVZhbD4tNCwyNzk8L0xhc3ROdW1WYWw+DQogICAgPFJhd0xpbmtWYWw+LTQsMjc5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9" Error="">PD94bWwgdmVyc2lvbj0iMS4wIiBlbmNvZGluZz0idXRmLTgiPz4NCjxMaW5rSW5mb0V4Y2VsIHhtbG5zOnhzaT0iaHR0cDovL3d3dy53My5vcmcvMjAwMS9YTUxTY2hlbWEtaW5zdGFuY2UiIHhtbG5zOnhzZD0iaHR0cDovL3d3dy53My5vcmcvMjAwMS9YTUxTY2hlbWEiPg0KICA8TGlua0luZm9Db3JlPg0KICAgIDxMaW5rSWQ+ODQ5PC9MaW5rSWQ+DQogICAgPEluZmxvd1ZhbD4tMTIwLDYyMjwvSW5mbG93VmFsPg0KICAgIDxEaXNwVmFsPigxMjAsNjIyKTwvRGlzcFZhbD4NCiAgICA8TGFzdFVwZFRpbWU+MjAyNC8wNy8yOSA4OjQxOjMyPC9MYXN0VXBkVGltZT4NCiAgICA8V29ya3NoZWV0Tk0+Q0bjgJBJRlJT44CRPC9Xb3Jrc2hlZXROTT4NCiAgICA8TGlua0NlbGxBZGRyZXNzQTE+UTQ0PC9MaW5rQ2VsbEFkZHJlc3NBMT4NCiAgICA8TGlua0NlbGxBZGRyZXNzUjFDMT5SNDR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xMTA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DwvSXRlbUlkPg0KICAgIDxEaXNwSXRlbUlkPks2MzAwMzAwMDwvRGlzcEl0ZW1JZD4NCiAgICA8Q29sSWQ+UjMwMTAwMDAwIzwvQ29sSWQ+DQogICAgPFRlbUF4aXNUeXA+MTAwMDAwPC9UZW1BeGlzVHlwPg0KICAgIDxNZW51Tm0+6YCj57WQQ0boqIjnrpfmm7g8L01lbnVObT4NCiAgICA8SXRlbU5tPumVt+acn+WAn+WFpemHkeOBrui/lOa4iOOBq+OCiOOCi+aUr+WHujwvSXRlbU5tPg0KICAgIDxDb2xObT7lvZPmnJ/ph5HpoY08L0NvbE5tPg0KICAgIDxPcmlnaW5hbFZhbD4tMTIwLDYyMiw0ODgsMDAwPC9PcmlnaW5hbFZhbD4NCiAgICA8TGFzdE51bVZhbD4tMTIwLDYyMjwvTGFzdE51bVZhbD4NCiAgICA8UmF3TGlua1ZhbD4tMTIwLDYyMj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61" Error="">PD94bWwgdmVyc2lvbj0iMS4wIiBlbmNvZGluZz0idXRmLTgiPz4NCjxMaW5rSW5mb0V4Y2VsIHhtbG5zOnhzaT0iaHR0cDovL3d3dy53My5vcmcvMjAwMS9YTUxTY2hlbWEtaW5zdGFuY2UiIHhtbG5zOnhzZD0iaHR0cDovL3d3dy53My5vcmcvMjAwMS9YTUxTY2hlbWEiPg0KICA8TGlua0luZm9Db3JlPg0KICAgIDxMaW5rSWQ+ODYxPC9MaW5rSWQ+DQogICAgPEluZmxvd1ZhbD40OTg8L0luZmxvd1ZhbD4NCiAgICA8RGlzcFZhbD40OTggPC9EaXNwVmFsPg0KICAgIDxMYXN0VXBkVGltZT4yMDI0LzA3LzI5IDg6NDE6MzI8L0xhc3RVcGRUaW1lPg0KICAgIDxXb3Jrc2hlZXROTT5DRuOAkElGUlPjgJE8L1dvcmtzaGVldE5NPg0KICAgIDxMaW5rQ2VsbEFkZHJlc3NBMT5RNTA8L0xpbmtDZWxsQWRkcmVzc0ExPg0KICAgIDxMaW5rQ2VsbEFkZHJlc3NSMUMxPlI1ME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ExN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1PC9JdGVtSWQ+DQogICAgPERpc3BJdGVtSWQ+SzYzMDA3MDAwPC9EaXNwSXRlbUlkPg0KICAgIDxDb2xJZD5SMzAxMDAwMDAjPC9Db2xJZD4NCiAgICA8VGVtQXhpc1R5cD4xMDAwMDA8L1RlbUF4aXNUeXA+DQogICAgPE1lbnVObT7pgKPntZBDRuioiOeul+abuDwvTWVudU5tPg0KICAgIDxJdGVtTm0+6Z2e5pSv6YWN5oyB5YiG5qCq5Li744GL44KJ44Gu5omV6L6844Gr44KI44KL5Y+O5YWlPC9JdGVtTm0+DQogICAgPENvbE5tPuW9k+acn+mHkemhjTwvQ29sTm0+DQogICAgPE9yaWdpbmFsVmFsPjQ5OCw1NDksMDAwPC9PcmlnaW5hbFZhbD4NCiAgICA8TGFzdE51bVZhbD40OTg8L0xhc3ROdW1WYWw+DQogICAgPFJhd0xpbmtWYWw+NDk4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60" Error="">PD94bWwgdmVyc2lvbj0iMS4wIiBlbmNvZGluZz0idXRmLTgiPz4NCjxMaW5rSW5mb0V4Y2VsIHhtbG5zOnhzaT0iaHR0cDovL3d3dy53My5vcmcvMjAwMS9YTUxTY2hlbWEtaW5zdGFuY2UiIHhtbG5zOnhzZD0iaHR0cDovL3d3dy53My5vcmcvMjAwMS9YTUxTY2hlbWEiPg0KICA8TGlua0luZm9Db3JlPg0KICAgIDxMaW5rSWQ+ODYwPC9MaW5rSWQ+DQogICAgPEluZmxvd1ZhbD4xMjA8L0luZmxvd1ZhbD4NCiAgICA8RGlzcFZhbD4xMjAgPC9EaXNwVmFsPg0KICAgIDxMYXN0VXBkVGltZT4yMDI0LzA3LzI5IDg6NDE6MzI8L0xhc3RVcGRUaW1lPg0KICAgIDxXb3Jrc2hlZXROTT5DRuOAkElGUlPjgJE8L1dvcmtzaGVldE5NPg0KICAgIDxMaW5rQ2VsbEFkZHJlc3NBMT5RNTE8L0xpbmtDZWxsQWRkcmVzc0ExPg0KICAgIDxMaW5rQ2VsbEFkZHJlc3NSMUMxPlI1MU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ExN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3PC9JdGVtSWQ+DQogICAgPERpc3BJdGVtSWQ+SzYzMDA4NTAwPC9EaXNwSXRlbUlkPg0KICAgIDxDb2xJZD5SMzAxMDAwMDAjPC9Db2xJZD4NCiAgICA8VGVtQXhpc1R5cD4xMDAwMDA8L1RlbUF4aXNUeXA+DQogICAgPE1lbnVObT7pgKPntZBDRuioiOeul+abuDwvTWVudU5tPg0KICAgIDxJdGVtTm0+6Ieq5bex5qCq5byP44Gu5aOy5Y2044Gr44KI44KL5Y+O5YWlPC9JdGVtTm0+DQogICAgPENvbE5tPuW9k+acn+mHkemhjTwvQ29sTm0+DQogICAgPE9yaWdpbmFsVmFsPjEyMCwxMzcsMDAwPC9PcmlnaW5hbFZhbD4NCiAgICA8TGFzdE51bVZhbD4xMjA8L0xhc3ROdW1WYWw+DQogICAgPFJhd0xpbmtWYWw+MTIw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9" Error="">PD94bWwgdmVyc2lvbj0iMS4wIiBlbmNvZGluZz0idXRmLTgiPz4NCjxMaW5rSW5mb0V4Y2VsIHhtbG5zOnhzaT0iaHR0cDovL3d3dy53My5vcmcvMjAwMS9YTUxTY2hlbWEtaW5zdGFuY2UiIHhtbG5zOnhzZD0iaHR0cDovL3d3dy53My5vcmcvMjAwMS9YTUxTY2hlbWEiPg0KICA8TGlua0luZm9Db3JlPg0KICAgIDxMaW5rSWQ+ODU5PC9MaW5rSWQ+DQogICAgPEluZmxvd1ZhbD4tMywwNTI8L0luZmxvd1ZhbD4NCiAgICA8RGlzcFZhbD4oMywwNTIpPC9EaXNwVmFsPg0KICAgIDxMYXN0VXBkVGltZT4yMDI0LzA3LzI5IDg6NDE6MzI8L0xhc3RVcGRUaW1lPg0KICAgIDxXb3Jrc2hlZXROTT5DRuOAkElGUlPjgJE8L1dvcmtzaGVldE5NPg0KICAgIDxMaW5rQ2VsbEFkZHJlc3NBMT5RNTI8L0xpbmtDZWxsQWRkcmVzc0ExPg0KICAgIDxMaW5rQ2VsbEFkZHJlc3NSMUMxPlI1Mk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kwMDAwMDExN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2PC9JdGVtSWQ+DQogICAgPERpc3BJdGVtSWQ+SzYzMDA4MDAwPC9EaXNwSXRlbUlkPg0KICAgIDxDb2xJZD5SMzAxMDAwMDAjPC9Db2xJZD4NCiAgICA8VGVtQXhpc1R5cD4xMDAwMDA8L1RlbUF4aXNUeXA+DQogICAgPE1lbnVObT7pgKPntZBDRuioiOeul+abuDwvTWVudU5tPg0KICAgIDxJdGVtTm0+6Ieq5bex5qCq5byP44Gu5Y+W5b6X44Gr44KI44KL5pSv5Ye6PC9JdGVtTm0+DQogICAgPENvbE5tPuW9k+acn+mHkemhjTwvQ29sTm0+DQogICAgPE9yaWdpbmFsVmFsPi0zLDA1Miw1ODksMDAwPC9PcmlnaW5hbFZhbD4NCiAgICA8TGFzdE51bVZhbD4tMywwNTI8L0xhc3ROdW1WYWw+DQogICAgPFJhd0xpbmtWYWw+LTMsMDUy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8" Error="">PD94bWwgdmVyc2lvbj0iMS4wIiBlbmNvZGluZz0idXRmLTgiPz4NCjxMaW5rSW5mb0V4Y2VsIHhtbG5zOnhzaT0iaHR0cDovL3d3dy53My5vcmcvMjAwMS9YTUxTY2hlbWEtaW5zdGFuY2UiIHhtbG5zOnhzZD0iaHR0cDovL3d3dy53My5vcmcvMjAwMS9YTUxTY2hlbWEiPg0KICA8TGlua0luZm9Db3JlPg0KICAgIDxMaW5rSWQ+ODU4PC9MaW5rSWQ+DQogICAgPEluZmxvd1ZhbD4tMTUsMzIyPC9JbmZsb3dWYWw+DQogICAgPERpc3BWYWw+KDE1LDMyMik8L0Rpc3BWYWw+DQogICAgPExhc3RVcGRUaW1lPjIwMjQvMDcvMjkgODo0MTozMjwvTGFzdFVwZFRpbWU+DQogICAgPFdvcmtzaGVldE5NPkNG44CQSUZSU+OAkTwvV29ya3NoZWV0Tk0+DQogICAgPExpbmtDZWxsQWRkcmVzc0ExPlE1MzwvTGlua0NlbGxBZGRyZXNzQTE+DQogICAgPExpbmtDZWxsQWRkcmVzc1IxQzE+UjUz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TE4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g8L0l0ZW1JZD4NCiAgICA8RGlzcEl0ZW1JZD5LNjMwMDkwMDA8L0Rpc3BJdGVtSWQ+DQogICAgPENvbElkPlIzMDEwMDAwMCM8L0NvbElkPg0KICAgIDxUZW1BeGlzVHlwPjEwMDAwMDwvVGVtQXhpc1R5cD4NCiAgICA8TWVudU5tPumAo+e1kENG6KiI566X5pu4PC9NZW51Tm0+DQogICAgPEl0ZW1ObT7phY3lvZPph5Hjga7mlK/miZXpoY08L0l0ZW1ObT4NCiAgICA8Q29sTm0+5b2T5pyf6YeR6aGNPC9Db2xObT4NCiAgICA8T3JpZ2luYWxWYWw+LTE1LDMyMiwyOTYsMDAwPC9PcmlnaW5hbFZhbD4NCiAgICA8TGFzdE51bVZhbD4tMTUsMzIyPC9MYXN0TnVtVmFsPg0KICAgIDxSYXdMaW5rVmFsPi0xNSwzMjI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57" Error="">PD94bWwgdmVyc2lvbj0iMS4wIiBlbmNvZGluZz0idXRmLTgiPz4NCjxMaW5rSW5mb0V4Y2VsIHhtbG5zOnhzaT0iaHR0cDovL3d3dy53My5vcmcvMjAwMS9YTUxTY2hlbWEtaW5zdGFuY2UiIHhtbG5zOnhzZD0iaHR0cDovL3d3dy53My5vcmcvMjAwMS9YTUxTY2hlbWEiPg0KICA8TGlua0luZm9Db3JlPg0KICAgIDxMaW5rSWQ+ODU3PC9MaW5rSWQ+DQogICAgPEluZmxvd1ZhbD4tNTg2PC9JbmZsb3dWYWw+DQogICAgPERpc3BWYWw+KDU4Nik8L0Rpc3BWYWw+DQogICAgPExhc3RVcGRUaW1lPjIwMjQvMDcvMjkgODo0MTozMjwvTGFzdFVwZFRpbWU+DQogICAgPFdvcmtzaGVldE5NPkNG44CQSUZSU+OAkTwvV29ya3NoZWV0Tk0+DQogICAgPExpbmtDZWxsQWRkcmVzc0ExPlE1NDwvTGlua0NlbGxBZGRyZXNzQTE+DQogICAgPExpbmtDZWxsQWRkcmVzc1IxQzE+UjU0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TE5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k8L0l0ZW1JZD4NCiAgICA8RGlzcEl0ZW1JZD5LNjMwMTAwMDA8L0Rpc3BJdGVtSWQ+DQogICAgPENvbElkPlIzMDEwMDAwMCM8L0NvbElkPg0KICAgIDxUZW1BeGlzVHlwPjEwMDAwMDwvVGVtQXhpc1R5cD4NCiAgICA8TWVudU5tPumAo+e1kENG6KiI566X5pu4PC9NZW51Tm0+DQogICAgPEl0ZW1ObT7pnZ7mlK/phY3mjIHliIbmoKrkuLvjgbjjga7phY3lvZPph5Hjga7mlK/miZXpoY08L0l0ZW1ObT4NCiAgICA8Q29sTm0+5b2T5pyf6YeR6aGNPC9Db2xObT4NCiAgICA8T3JpZ2luYWxWYWw+LTU4Niw5OTgsMDAwPC9PcmlnaW5hbFZhbD4NCiAgICA8TGFzdE51bVZhbD4tNTg2PC9MYXN0TnVtVmFsPg0KICAgIDxSYXdMaW5rVmFsPi01ODY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56" Error="">PD94bWwgdmVyc2lvbj0iMS4wIiBlbmNvZGluZz0idXRmLTgiPz4NCjxMaW5rSW5mb0V4Y2VsIHhtbG5zOnhzaT0iaHR0cDovL3d3dy53My5vcmcvMjAwMS9YTUxTY2hlbWEtaW5zdGFuY2UiIHhtbG5zOnhzZD0iaHR0cDovL3d3dy53My5vcmcvMjAwMS9YTUxTY2hlbWEiPg0KICA8TGlua0luZm9Db3JlPg0KICAgIDxMaW5rSWQ+ODU2PC9MaW5rSWQ+DQogICAgPEluZmxvd1ZhbD40OCwxNjA8L0luZmxvd1ZhbD4NCiAgICA8RGlzcFZhbD40OCwxNjAgPC9EaXNwVmFsPg0KICAgIDxMYXN0VXBkVGltZT4yMDI0LzA3LzI5IDg6NDE6MzI8L0xhc3RVcGRUaW1lPg0KICAgIDxXb3Jrc2hlZXROTT5DRuOAkElGUlPjgJE8L1dvcmtzaGVldE5NPg0KICAgIDxMaW5rQ2VsbEFkZHJlc3NBMT5RNTY8L0xpbmtDZWxsQWRkcmVzc0ExPg0KICAgIDxMaW5rQ2VsbEFkZHJlc3NSMUMxPlI1NkMxNz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zMDAwMDAwMDAwLzEvMS8yNDIvSzYzMFow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WjAwMDAjPC9JdGVtSWQ+DQogICAgPERpc3BJdGVtSWQ+SzYzMFowMDAwMDwvRGlzcEl0ZW1JZD4NCiAgICA8Q29sSWQ+UjMwMTAwMDAwIzwvQ29sSWQ+DQogICAgPFRlbUF4aXNUeXA+MTAwMDAwPC9UZW1BeGlzVHlwPg0KICAgIDxNZW51Tm0+6YCj57WQQ0boqIjnrpfmm7g8L01lbnVObT4NCiAgICA8SXRlbU5tPuiyoeWLmea0u+WLleOBq+OCiOOCi+OCreODo+ODg+OCt+ODpeODu+ODleODreODvDwvSXRlbU5tPg0KICAgIDxDb2xObT7lvZPmnJ/ph5HpoY08L0NvbE5tPg0KICAgIDxPcmlnaW5hbFZhbD40OCwxNjAsMDg4LDAwMDwvT3JpZ2luYWxWYWw+DQogICAgPExhc3ROdW1WYWw+NDgsMTYwPC9MYXN0TnVtVmFsPg0KICAgIDxSYXdMaW5rVmFsPjQ4LDE2MD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5" Error="">PD94bWwgdmVyc2lvbj0iMS4wIiBlbmNvZGluZz0idXRmLTgiPz4NCjxMaW5rSW5mb0V4Y2VsIHhtbG5zOnhzaT0iaHR0cDovL3d3dy53My5vcmcvMjAwMS9YTUxTY2hlbWEtaW5zdGFuY2UiIHhtbG5zOnhzZD0iaHR0cDovL3d3dy53My5vcmcvMjAwMS9YTUxTY2hlbWEiPg0KICA8TGlua0luZm9Db3JlPg0KICAgIDxMaW5rSWQ+ODU1PC9MaW5rSWQ+DQogICAgPEluZmxvd1ZhbD40LDcwOTwvSW5mbG93VmFsPg0KICAgIDxEaXNwVmFsPjQsNzA5IDwvRGlzcFZhbD4NCiAgICA8TGFzdFVwZFRpbWU+MjAyNC8wNy8yOSA4OjQxOjMyPC9MYXN0VXBkVGltZT4NCiAgICA8V29ya3NoZWV0Tk0+Q0bjgJBJRlJT44CRPC9Xb3Jrc2hlZXROTT4NCiAgICA8TGlua0NlbGxBZGRyZXNzQTE+UTU3PC9MaW5rQ2VsbEFkZHJlc3NBMT4NCiAgICA8TGlua0NlbGxBZGRyZXNzUjFDMT5SNTd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2NDAw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0MDAwMDAwIzwvSXRlbUlkPg0KICAgIDxEaXNwSXRlbUlkPks2NDAwMDAwMDA8L0Rpc3BJdGVtSWQ+DQogICAgPENvbElkPlIzMDEwMDAwMCM8L0NvbElkPg0KICAgIDxUZW1BeGlzVHlwPjEwMDAwMDwvVGVtQXhpc1R5cD4NCiAgICA8TWVudU5tPumAo+e1kENG6KiI566X5pu4PC9NZW51Tm0+DQogICAgPEl0ZW1ObT7nj77ph5Hlj4rjgbPnj77ph5HlkIznrYnnianjga7lopfmuJso4paz44Gv5rib5bCRKTwvSXRlbU5tPg0KICAgIDxDb2xObT7lvZPmnJ/ph5HpoY08L0NvbE5tPg0KICAgIDxPcmlnaW5hbFZhbD40LDcwOSw2OTMsMDAwPC9PcmlnaW5hbFZhbD4NCiAgICA8TGFzdE51bVZhbD40LDcwOTwvTGFzdE51bVZhbD4NCiAgICA8UmF3TGlua1ZhbD40LDcwOT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4" Error="">PD94bWwgdmVyc2lvbj0iMS4wIiBlbmNvZGluZz0idXRmLTgiPz4NCjxMaW5rSW5mb0V4Y2VsIHhtbG5zOnhzaT0iaHR0cDovL3d3dy53My5vcmcvMjAwMS9YTUxTY2hlbWEtaW5zdGFuY2UiIHhtbG5zOnhzZD0iaHR0cDovL3d3dy53My5vcmcvMjAwMS9YTUxTY2hlbWEiPg0KICA8TGlua0luZm9Db3JlPg0KICAgIDxMaW5rSWQ+ODU0PC9MaW5rSWQ+DQogICAgPEluZmxvd1ZhbD4xOTYsMjc1PC9JbmZsb3dWYWw+DQogICAgPERpc3BWYWw+MTk2LDI3NSA8L0Rpc3BWYWw+DQogICAgPExhc3RVcGRUaW1lPjIwMjQvMDcvMjkgODo0MTozMjwvTGFzdFVwZFRpbWU+DQogICAgPFdvcmtzaGVldE5NPkNG44CQSUZSU+OAkTwvV29ya3NoZWV0Tk0+DQogICAgPExpbmtDZWxsQWRkcmVzc0ExPlE1ODwvTGlua0NlbGxBZGRyZXNzQTE+DQogICAgPExpbmtDZWxsQWRkcmVzc1IxQzE+UjU4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NjUwMD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NTAwMDAwMCM8L0l0ZW1JZD4NCiAgICA8RGlzcEl0ZW1JZD5LNjUwMDAwMDAwPC9EaXNwSXRlbUlkPg0KICAgIDxDb2xJZD5SMzAxMDAwMDAjPC9Db2xJZD4NCiAgICA8VGVtQXhpc1R5cD4xMDAwMDA8L1RlbUF4aXNUeXA+DQogICAgPE1lbnVObT7pgKPntZBDRuioiOeul+abuDwvTWVudU5tPg0KICAgIDxJdGVtTm0+54++6YeR5Y+K44Gz54++6YeR5ZCM562J54mp44Gu5pyf6aaW5q6L6auYPC9JdGVtTm0+DQogICAgPENvbE5tPuW9k+acn+mHkemhjTwvQ29sTm0+DQogICAgPE9yaWdpbmFsVmFsPjE5NiwyNzUsMTUxLDAwMDwvT3JpZ2luYWxWYWw+DQogICAgPExhc3ROdW1WYWw+MTk2LDI3NTwvTGFzdE51bVZhbD4NCiAgICA8UmF3TGlua1ZhbD4xOTYsMjc1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3" Error="">PD94bWwgdmVyc2lvbj0iMS4wIiBlbmNvZGluZz0idXRmLTgiPz4NCjxMaW5rSW5mb0V4Y2VsIHhtbG5zOnhzaT0iaHR0cDovL3d3dy53My5vcmcvMjAwMS9YTUxTY2hlbWEtaW5zdGFuY2UiIHhtbG5zOnhzZD0iaHR0cDovL3d3dy53My5vcmcvMjAwMS9YTUxTY2hlbWEiPg0KICA8TGlua0luZm9Db3JlPg0KICAgIDxMaW5rSWQ+ODUzPC9MaW5rSWQ+DQogICAgPEluZmxvd1ZhbD42LDk3MjwvSW5mbG93VmFsPg0KICAgIDxEaXNwVmFsPjYsOTcyIDwvRGlzcFZhbD4NCiAgICA8TGFzdFVwZFRpbWU+MjAyNC8wNy8yOSA4OjQxOjMyPC9MYXN0VXBkVGltZT4NCiAgICA8V29ya3NoZWV0Tk0+Q0bjgJBJRlJT44CRPC9Xb3Jrc2hlZXROTT4NCiAgICA8TGlua0NlbGxBZGRyZXNzQTE+UTU5PC9MaW5rQ2VsbEFkZHJlc3NBMT4NCiAgICA8TGlua0NlbGxBZGRyZXNzUjFDMT5SNTlDMTc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zAwMDAwMDAwMC8xLzEvMjQyL0s5MDAwMDAxMjA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yMDwvSXRlbUlkPg0KICAgIDxEaXNwSXRlbUlkPks2NjAwMDAwMDwvRGlzcEl0ZW1JZD4NCiAgICA8Q29sSWQ+UjMwMTAwMDAwIzwvQ29sSWQ+DQogICAgPFRlbUF4aXNUeXA+MTAwMDAwPC9UZW1BeGlzVHlwPg0KICAgIDxNZW51Tm0+6YCj57WQQ0boqIjnrpfmm7g8L01lbnVObT4NCiAgICA8SXRlbU5tPuePvumHkeWPiuOBs+ePvumHkeWQjOetieeJqeOBq+S/guOCi+aPm+eul+W3rumhjTwvSXRlbU5tPg0KICAgIDxDb2xObT7lvZPmnJ/ph5HpoY08L0NvbE5tPg0KICAgIDxPcmlnaW5hbFZhbD42LDk3Miw2NDcsMDAwPC9PcmlnaW5hbFZhbD4NCiAgICA8TGFzdE51bVZhbD42LDk3MjwvTGFzdE51bVZhbD4NCiAgICA8UmF3TGlua1ZhbD42LDk3MjwvUmF3TGlua1ZhbD4NCiAgICA8Vmlld1VuaXRUeXA+NzwvVmlld1VuaXRUeXA+DQogICAgPERlY2ltYWxQb2ludD4wPC9EZWNpbWFsUG9pbnQ+DQogICAgPFJvdW5kVHlwPjI8L1JvdW5kVHlwPg0KICAgIDxOdW1UZXh0VHlwPjE8L051bVRleHRUeXA+DQogICAgPENsYXNzVHlwPjM8L0NsYXNzVHlwPg0KICAgIDxEVG90YWxZTURITVM+MjAyNC8wNy8yNCAxMTo1Nzo1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2" Error="">PD94bWwgdmVyc2lvbj0iMS4wIiBlbmNvZGluZz0idXRmLTgiPz4NCjxMaW5rSW5mb0V4Y2VsIHhtbG5zOnhzaT0iaHR0cDovL3d3dy53My5vcmcvMjAwMS9YTUxTY2hlbWEtaW5zdGFuY2UiIHhtbG5zOnhzZD0iaHR0cDovL3d3dy53My5vcmcvMjAwMS9YTUxTY2hlbWEiPg0KICA8TGlua0luZm9Db3JlPg0KICAgIDxMaW5rSWQ+ODUyPC9MaW5rSWQ+DQogICAgPEluZmxvd1ZhbD4yMDcsOTU3PC9JbmZsb3dWYWw+DQogICAgPERpc3BWYWw+MjA3LDk1NyA8L0Rpc3BWYWw+DQogICAgPExhc3RVcGRUaW1lPjIwMjQvMDcvMjkgODo0MTozMjwvTGFzdFVwZFRpbWU+DQogICAgPFdvcmtzaGVldE5NPkNG44CQSUZSU+OAkTwvV29ya3NoZWV0Tk0+DQogICAgPExpbmtDZWxsQWRkcmVzc0ExPlE2MDwvTGlua0NlbGxBZGRyZXNzQTE+DQogICAgPExpbmtDZWxsQWRkcmVzc1IxQzE+UjYw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NjcwMD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NzAwMDAwMCM8L0l0ZW1JZD4NCiAgICA8RGlzcEl0ZW1JZD5LNjcwMDAwMDAwPC9EaXNwSXRlbUlkPg0KICAgIDxDb2xJZD5SMzAxMDAwMDAjPC9Db2xJZD4NCiAgICA8VGVtQXhpc1R5cD4xMDAwMDA8L1RlbUF4aXNUeXA+DQogICAgPE1lbnVObT7pgKPntZBDRuioiOeul+abuDwvTWVudU5tPg0KICAgIDxJdGVtTm0+54++6YeR5Y+K44Gz54++6YeR5ZCM562J54mp44Gu5Zub5Y2K5pyf5pyr5q6L6auYPC9JdGVtTm0+DQogICAgPENvbE5tPuW9k+acn+mHkemhjTwvQ29sTm0+DQogICAgPE9yaWdpbmFsVmFsPjIwNyw5NTcsNDkxLDAwMDwvT3JpZ2luYWxWYWw+DQogICAgPExhc3ROdW1WYWw+MjA3LDk1NzwvTGFzdE51bVZhbD4NCiAgICA8UmF3TGlua1ZhbD4yMDcsOTU3PC9SYXdMaW5rVmFsPg0KICAgIDxWaWV3VW5pdFR5cD43PC9WaWV3VW5pdFR5cD4NCiAgICA8RGVjaW1hbFBvaW50PjA8L0RlY2ltYWxQb2ludD4NCiAgICA8Um91bmRUeXA+MjwvUm91bmRUeXA+DQogICAgPE51bVRleHRUeXA+MTwvTnVtVGV4dFR5cD4NCiAgICA8Q2xhc3NUeXA+MzwvQ2xhc3NUeXA+DQogICAgPERUb3RhbFlNREhNUz4yMDI0LzA3LzI0IDExOjU3OjU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5" Error="">PD94bWwgdmVyc2lvbj0iMS4wIiBlbmNvZGluZz0idXRmLTgiPz4NCjxMaW5rSW5mb0V4Y2VsIHhtbG5zOnhzaT0iaHR0cDovL3d3dy53My5vcmcvMjAwMS9YTUxTY2hlbWEtaW5zdGFuY2UiIHhtbG5zOnhzZD0iaHR0cDovL3d3dy53My5vcmcvMjAwMS9YTUxTY2hlbWEiPg0KICA8TGlua0luZm9Db3JlPg0KICAgIDxMaW5rSWQ+NjY1PC9MaW5rSWQ+DQogICAgPEluZmxvd1ZhbD4yMyw4OTA8L0luZmxvd1ZhbD4NCiAgICA8RGlzcFZhbD4yMyw4OTAgPC9EaXNwVmFsPg0KICAgIDxMYXN0VXBkVGltZT4yMDI0LzA3LzI5IDg6NDE6MzE8L0xhc3RVcGRUaW1lPg0KICAgIDxXb3Jrc2hlZXROTT5QTOOAkElGUlPjgJEgPC9Xb3Jrc2hlZXROTT4NCiAgICA8TGlua0NlbGxBZGRyZXNzQTE+UzU2PC9MaW5rQ2VsbEFkZHJlc3NBMT4NCiAgICA8TGlua0NlbGxBZGRyZXNzUjFDMT5SNTZ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UwMDAwMDAwMC8xLzEvMjQyL0szMTAw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xMDAwMDAwIzwvSXRlbUlkPg0KICAgIDxEaXNwSXRlbUlkPkszMTAwMDAwMDA8L0Rpc3BJdGVtSWQ+DQogICAgPENvbElkPlIzMDEwMDAwMCM8L0NvbElkPg0KICAgIDxUZW1BeGlzVHlwPjEwMDAwMDwvVGVtQXhpc1R5cD4NCiAgICA8TWVudU5tPumAo+e1kOe0lOaQjeebiuWPiuOBs+OBneOBruS7luOBruWMheaLrOWIqeebiuioiOeul+abuDwvTWVudU5tPg0KICAgIDxJdGVtTm0+5Zub5Y2K5pyf57SU5Yip55uKPC9JdGVtTm0+DQogICAgPENvbE5tPuW9k+acn+mHkemhjTwvQ29sTm0+DQogICAgPE9yaWdpbmFsVmFsPjIzLDg5MCw5MDEsMDAwPC9PcmlnaW5hbFZhbD4NCiAgICA8TGFzdE51bVZhbD4yMyw4OTA8L0xhc3ROdW1WYWw+DQogICAgPFJhd0xpbmtWYWw+MjMsODkwPC9SYXdMaW5rVmFsPg0KICAgIDxWaWV3VW5pdFR5cD43PC9WaWV3VW5pdFR5cD4NCiAgICA8RGVjaW1hbFBvaW50PjA8L0RlY2ltYWxQb2ludD4NCiAgICA8Um91bmRUeXA+MjwvUm91bmRUeXA+DQogICAgPE51bVRleHRUeXA+MTwvTnVtVGV4dFR5cD4NCiAgICA8Q2xhc3NUeXA+MzwvQ2xhc3NUeXA+DQogICAgPERUb3RhbFlNREhNUz4yMDI0LzA3LzIyIDA5OjM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6" Error="">PD94bWwgdmVyc2lvbj0iMS4wIiBlbmNvZGluZz0idXRmLTgiPz4NCjxMaW5rSW5mb0V4Y2VsIHhtbG5zOnhzaT0iaHR0cDovL3d3dy53My5vcmcvMjAwMS9YTUxTY2hlbWEtaW5zdGFuY2UiIHhtbG5zOnhzZD0iaHR0cDovL3d3dy53My5vcmcvMjAwMS9YTUxTY2hlbWEiPg0KICA8TGlua0luZm9Db3JlPg0KICAgIDxMaW5rSWQ+NjY2PC9MaW5rSWQ+DQogICAgPEluZmxvd1ZhbD4tMSw2NDk8L0luZmxvd1ZhbD4NCiAgICA8RGlzcFZhbD4oMSw2NDkpPC9EaXNwVmFsPg0KICAgIDxMYXN0VXBkVGltZT4yMDI0LzA3LzI5IDg6NDE6MzE8L0xhc3RVcGRUaW1lPg0KICAgIDxXb3Jrc2hlZXROTT5QTOOAkElGUlPjgJEgPC9Xb3Jrc2hlZXROTT4NCiAgICA8TGlua0NlbGxBZGRyZXNzQTE+UzU5PC9MaW5rQ2VsbEFkZHJlc3NBMT4NCiAgICA8TGlua0NlbGxBZGRyZXNzUjFDMT5SNTl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UwMDAwMDAwMC8xLzEvMjQyL0s5MDAwMDAwNjE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TwvSXRlbUlkPg0KICAgIDxEaXNwSXRlbUlkPkszMjAxMDEwMDwvRGlzcEl0ZW1JZD4NCiAgICA8Q29sSWQ+UjMwMTAwMDAwIzwvQ29sSWQ+DQogICAgPFRlbUF4aXNUeXA+MTAwMDAwPC9UZW1BeGlzVHlwPg0KICAgIDxNZW51Tm0+6YCj57WQ57SU5pCN55uK5Y+K44Gz44Gd44Gu5LuW44Gu5YyF5ous5Yip55uK6KiI566X5pu4PC9NZW51Tm0+DQogICAgPEl0ZW1ObT5GVlRPQ0njga7ph5Hono3os4fnlKM8L0l0ZW1ObT4NCiAgICA8Q29sTm0+5b2T5pyf6YeR6aGNPC9Db2xObT4NCiAgICA8T3JpZ2luYWxWYWw+LTEsNjQ5LDAzMiwwMDA8L09yaWdpbmFsVmFsPg0KICAgIDxMYXN0TnVtVmFsPi0xLDY0OTwvTGFzdE51bVZhbD4NCiAgICA8UmF3TGlua1ZhbD4tMSw2NDk8L1Jhd0xpbmtWYWw+DQogICAgPFZpZXdVbml0VHlwPjc8L1ZpZXdVbml0VHlwPg0KICAgIDxEZWNpbWFsUG9pbnQ+MDwvRGVjaW1hbFBvaW50Pg0KICAgIDxSb3VuZFR5cD4yPC9Sb3VuZFR5cD4NCiAgICA8TnVtVGV4dFR5cD4xPC9OdW1UZXh0VHlwPg0KICAgIDxDbGFzc1R5cD4zPC9DbGFzc1R5cD4NCiAgICA8RFRvdGFsWU1ESE1TPjIwMjQvMDcvMjIgMDk6Mz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7" Error="">PD94bWwgdmVyc2lvbj0iMS4wIiBlbmNvZGluZz0idXRmLTgiPz4NCjxMaW5rSW5mb0V4Y2VsIHhtbG5zOnhzaT0iaHR0cDovL3d3dy53My5vcmcvMjAwMS9YTUxTY2hlbWEtaW5zdGFuY2UiIHhtbG5zOnhzZD0iaHR0cDovL3d3dy53My5vcmcvMjAwMS9YTUxTY2hlbWEiPg0KICA8TGlua0luZm9Db3JlPg0KICAgIDxMaW5rSWQ+NjY3PC9MaW5rSWQ+DQogICAgPEluZmxvd1ZhbD4tMjA8L0luZmxvd1ZhbD4NCiAgICA8RGlzcFZhbD4oMjApPC9EaXNwVmFsPg0KICAgIDxMYXN0VXBkVGltZT4yMDI0LzA3LzI5IDg6NDE6MzE8L0xhc3RVcGRUaW1lPg0KICAgIDxXb3Jrc2hlZXROTT5QTOOAkElGUlPjgJEgPC9Xb3Jrc2hlZXROTT4NCiAgICA8TGlua0NlbGxBZGRyZXNzQTE+UzYwPC9MaW5rQ2VsbEFkZHJlc3NBMT4NCiAgICA8TGlua0NlbGxBZGRyZXNzUjFDMT5SNjB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UwMDAwMDAwMC8xLzEvMjQyL0s5MDAwMDAwNjI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jwvSXRlbUlkPg0KICAgIDxEaXNwSXRlbUlkPkszMjAxMDIwMDwvRGlzcEl0ZW1JZD4NCiAgICA8Q29sSWQ+UjMwMTAwMDAwIzwvQ29sSWQ+DQogICAgPFRlbUF4aXNUeXA+MTAwMDAwPC9UZW1BeGlzVHlwPg0KICAgIDxNZW51Tm0+6YCj57WQ57SU5pCN55uK5Y+K44Gz44Gd44Gu5LuW44Gu5YyF5ous5Yip55uK6KiI566X5pu4PC9NZW51Tm0+DQogICAgPEl0ZW1ObT7norrlrprntabku5jliLbluqbjga7lho3muKzlrpo8L0l0ZW1ObT4NCiAgICA8Q29sTm0+5b2T5pyf6YeR6aGNPC9Db2xObT4NCiAgICA8T3JpZ2luYWxWYWw+LTIwLDkwMSwwMDA8L09yaWdpbmFsVmFsPg0KICAgIDxMYXN0TnVtVmFsPi0yMDwvTGFzdE51bVZhbD4NCiAgICA8UmF3TGlua1ZhbD4tMjA8L1Jhd0xpbmtWYWw+DQogICAgPFZpZXdVbml0VHlwPjc8L1ZpZXdVbml0VHlwPg0KICAgIDxEZWNpbWFsUG9pbnQ+MDwvRGVjaW1hbFBvaW50Pg0KICAgIDxSb3VuZFR5cD4yPC9Sb3VuZFR5cD4NCiAgICA8TnVtVGV4dFR5cD4xPC9OdW1UZXh0VHlwPg0KICAgIDxDbGFzc1R5cD4zPC9DbGFzc1R5cD4NCiAgICA8RFRvdGFsWU1ESE1TPjIwMjQvMDcvMjIgMDk6Mz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8" Error="">PD94bWwgdmVyc2lvbj0iMS4wIiBlbmNvZGluZz0idXRmLTgiPz4NCjxMaW5rSW5mb0V4Y2VsIHhtbG5zOnhzaT0iaHR0cDovL3d3dy53My5vcmcvMjAwMS9YTUxTY2hlbWEtaW5zdGFuY2UiIHhtbG5zOnhzZD0iaHR0cDovL3d3dy53My5vcmcvMjAwMS9YTUxTY2hlbWEiPg0KICA8TGlua0luZm9Db3JlPg0KICAgIDxMaW5rSWQ+NjY4PC9MaW5rSWQ+DQogICAgPEluZmxvd1ZhbD4zLDg2MjwvSW5mbG93VmFsPg0KICAgIDxEaXNwVmFsPjMsODYyIDwvRGlzcFZhbD4NCiAgICA8TGFzdFVwZFRpbWU+MjAyNC8wNy8yOSA4OjQxOjMxPC9MYXN0VXBkVGltZT4NCiAgICA8V29ya3NoZWV0Tk0+UEzjgJBJRlJT44CRIDwvV29ya3NoZWV0Tk0+DQogICAgPExpbmtDZWxsQWRkcmVzc0ExPlM2MTwvTGlua0NlbGxBZGRyZXNzQTE+DQogICAgPExpbmtDZWxsQWRkcmVzc1IxQzE+UjYx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1MDAwMDAwMDAvMS8xLzI0Mi9LOTAwMDAwMDYz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M8L0l0ZW1JZD4NCiAgICA8RGlzcEl0ZW1JZD5LMzIwMTAz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zLDg2MiwzNzcsMDAwPC9PcmlnaW5hbFZhbD4NCiAgICA8TGFzdE51bVZhbD4zLDg2MjwvTGFzdE51bVZhbD4NCiAgICA8UmF3TGlua1ZhbD4zLDg2MjwvUmF3TGlua1ZhbD4NCiAgICA8Vmlld1VuaXRUeXA+NzwvVmlld1VuaXRUeXA+DQogICAgPERlY2ltYWxQb2ludD4wPC9EZWNpbWFsUG9pbnQ+DQogICAgPFJvdW5kVHlwPjI8L1JvdW5kVHlwPg0KICAgIDxOdW1UZXh0VHlwPjE8L051bVRleHRUeXA+DQogICAgPENsYXNzVHlwPjM8L0NsYXNzVHlwPg0KICAgIDxEVG90YWxZTURITVM+MjAyNC8wNy8yMiAwOToz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9" Error="">PD94bWwgdmVyc2lvbj0iMS4wIiBlbmNvZGluZz0idXRmLTgiPz4NCjxMaW5rSW5mb0V4Y2VsIHhtbG5zOnhzaT0iaHR0cDovL3d3dy53My5vcmcvMjAwMS9YTUxTY2hlbWEtaW5zdGFuY2UiIHhtbG5zOnhzZD0iaHR0cDovL3d3dy53My5vcmcvMjAwMS9YTUxTY2hlbWEiPg0KICA8TGlua0luZm9Db3JlPg0KICAgIDxMaW5rSWQ+NjY5PC9MaW5rSWQ+DQogICAgPEluZmxvd1ZhbD4yLDE5MjwvSW5mbG93VmFsPg0KICAgIDxEaXNwVmFsPjIsMTkyIDwvRGlzcFZhbD4NCiAgICA8TGFzdFVwZFRpbWU+MjAyNC8wNy8yOSA4OjQxOjMxPC9MYXN0VXBkVGltZT4NCiAgICA8V29ya3NoZWV0Tk0+UEzjgJBJRlJT44CRIDwvV29ya3NoZWV0Tk0+DQogICAgPExpbmtDZWxsQWRkcmVzc0ExPlM2MjwvTGlua0NlbGxBZGRyZXNzQTE+DQogICAgPExpbmtDZWxsQWRkcmVzc1IxQzE+UjYy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1MDAwMDAwMDAvMS8xLzI0Mi9LOTAwMDAwMDY0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Q8L0l0ZW1JZD4NCiAgICA8RGlzcEl0ZW1JZD5LMzIwMVowMDA8L0Rpc3BJdGVtSWQ+DQogICAgPENvbElkPlIzMDEwMDAwMCM8L0NvbElkPg0KICAgIDxUZW1BeGlzVHlwPjEwMDAwMDwvVGVtQXhpc1R5cD4NCiAgICA8TWVudU5tPumAo+e1kOe0lOaQjeebiuWPiuOBs+OBneOBruS7luOBruWMheaLrOWIqeebiuioiOeul+abuDwvTWVudU5tPg0KICAgIDxJdGVtTm0+57SU5pCN55uK44Gr5oyv44KK5pu/44GI44KJ44KM44KL44GT44Go44Gu44Gq44GECumgheebruWQiOioiDwvSXRlbU5tPg0KICAgIDxDb2xObT7lvZPmnJ/ph5HpoY08L0NvbE5tPg0KICAgIDxPcmlnaW5hbFZhbD4yLDE5Miw0NDQsMDAwPC9PcmlnaW5hbFZhbD4NCiAgICA8TGFzdE51bVZhbD4yLDE5MjwvTGFzdE51bVZhbD4NCiAgICA8UmF3TGlua1ZhbD4yLDE5MjwvUmF3TGlua1ZhbD4NCiAgICA8Vmlld1VuaXRUeXA+NzwvVmlld1VuaXRUeXA+DQogICAgPERlY2ltYWxQb2ludD4wPC9EZWNpbWFsUG9pbnQ+DQogICAgPFJvdW5kVHlwPjI8L1JvdW5kVHlwPg0KICAgIDxOdW1UZXh0VHlwPjE8L051bVRleHRUeXA+DQogICAgPENsYXNzVHlwPjM8L0NsYXNzVHlwPg0KICAgIDxEVG90YWxZTURITVM+MjAyNC8wNy8yMiAwOToz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0" Error="">PD94bWwgdmVyc2lvbj0iMS4wIiBlbmNvZGluZz0idXRmLTgiPz4NCjxMaW5rSW5mb0V4Y2VsIHhtbG5zOnhzaT0iaHR0cDovL3d3dy53My5vcmcvMjAwMS9YTUxTY2hlbWEtaW5zdGFuY2UiIHhtbG5zOnhzZD0iaHR0cDovL3d3dy53My5vcmcvMjAwMS9YTUxTY2hlbWEiPg0KICA8TGlua0luZm9Db3JlPg0KICAgIDxMaW5rSWQ+NjcwPC9MaW5rSWQ+DQogICAgPEluZmxvd1ZhbD4zMywzMTA8L0luZmxvd1ZhbD4NCiAgICA8RGlzcFZhbD4zMywzMTAgPC9EaXNwVmFsPg0KICAgIDxMYXN0VXBkVGltZT4yMDI0LzA3LzI5IDg6NDE6MzE8L0xhc3RVcGRUaW1lPg0KICAgIDxXb3Jrc2hlZXROTT5QTOOAkElGUlPjgJEgPC9Xb3Jrc2hlZXROTT4NCiAgICA8TGlua0NlbGxBZGRyZXNzQTE+UzY0PC9MaW5rQ2VsbEFkZHJlc3NBMT4NCiAgICA8TGlua0NlbGxBZGRyZXNzUjFDMT5SNjR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UwMDAwMDAwMC8xLzEvMjQyL0s5MDAwMDAwNjY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MzMsMzEwLDQwNSwwMDA8L09yaWdpbmFsVmFsPg0KICAgIDxMYXN0TnVtVmFsPjMzLDMxMDwvTGFzdE51bVZhbD4NCiAgICA8UmF3TGlua1ZhbD4zMywzMTA8L1Jhd0xpbmtWYWw+DQogICAgPFZpZXdVbml0VHlwPjc8L1ZpZXdVbml0VHlwPg0KICAgIDxEZWNpbWFsUG9pbnQ+MDwvRGVjaW1hbFBvaW50Pg0KICAgIDxSb3VuZFR5cD4yPC9Sb3VuZFR5cD4NCiAgICA8TnVtVGV4dFR5cD4xPC9OdW1UZXh0VHlwPg0KICAgIDxDbGFzc1R5cD4zPC9DbGFzc1R5cD4NCiAgICA8RFRvdGFsWU1ESE1TPjIwMjQvMDcvMjIgMDk6MzM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1" Error="">PD94bWwgdmVyc2lvbj0iMS4wIiBlbmNvZGluZz0idXRmLTgiPz4NCjxMaW5rSW5mb0V4Y2VsIHhtbG5zOnhzaT0iaHR0cDovL3d3dy53My5vcmcvMjAwMS9YTUxTY2hlbWEtaW5zdGFuY2UiIHhtbG5zOnhzZD0iaHR0cDovL3d3dy53My5vcmcvMjAwMS9YTUxTY2hlbWEiPg0KICA8TGlua0luZm9Db3JlPg0KICAgIDxMaW5rSWQ+NjcxPC9MaW5rSWQ+DQogICAgPEluZmxvd1ZhbD4xLDI0MjwvSW5mbG93VmFsPg0KICAgIDxEaXNwVmFsPjEsMjQyIDwvRGlzcFZhbD4NCiAgICA8TGFzdFVwZFRpbWU+MjAyNC8wNy8yOSA4OjQxOjMxPC9MYXN0VXBkVGltZT4NCiAgICA8V29ya3NoZWV0Tk0+UEzjgJBJRlJT44CRIDwvV29ya3NoZWV0Tk0+DQogICAgPExpbmtDZWxsQWRkcmVzc0ExPlM2NTwvTGlua0NlbGxBZGRyZXNzQTE+DQogICAgPExpbmtDZWxsQWRkcmVzc1IxQzE+UjY1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1MDAwMDAwMDAvMS8xLzI0Mi9LOTAwMDAwMDY3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c8L0l0ZW1JZD4NCiAgICA8RGlzcEl0ZW1JZD5LMzIwMjAyMDA8L0Rpc3BJdGVtSWQ+DQogICAgPENvbElkPlIzMDEwMDAwMCM8L0NvbElkPg0KICAgIDxUZW1BeGlzVHlwPjEwMDAwMDwvVGVtQXhpc1R5cD4NCiAgICA8TWVudU5tPumAo+e1kOe0lOaQjeebiuWPiuOBs+OBneOBruS7luOBruWMheaLrOWIqeebiuioiOeul+abuDwvTWVudU5tPg0KICAgIDxJdGVtTm0+44Kt44Oj44OD44K344Ol44O744OV44Ot44O844O744OY44OD44K4PC9JdGVtTm0+DQogICAgPENvbE5tPuW9k+acn+mHkemhjTwvQ29sTm0+DQogICAgPE9yaWdpbmFsVmFsPjEsMjQyLDYyNiwwMDA8L09yaWdpbmFsVmFsPg0KICAgIDxMYXN0TnVtVmFsPjEsMjQyPC9MYXN0TnVtVmFsPg0KICAgIDxSYXdMaW5rVmFsPjEsMjQyPC9SYXdMaW5rVmFsPg0KICAgIDxWaWV3VW5pdFR5cD43PC9WaWV3VW5pdFR5cD4NCiAgICA8RGVjaW1hbFBvaW50PjA8L0RlY2ltYWxQb2ludD4NCiAgICA8Um91bmRUeXA+MjwvUm91bmRUeXA+DQogICAgPE51bVRleHRUeXA+MTwvTnVtVGV4dFR5cD4NCiAgICA8Q2xhc3NUeXA+MzwvQ2xhc3NUeXA+DQogICAgPERUb3RhbFlNREhNUz4yMDI0LzA3LzIyIDA5OjM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2" Error="">PD94bWwgdmVyc2lvbj0iMS4wIiBlbmNvZGluZz0idXRmLTgiPz4NCjxMaW5rSW5mb0V4Y2VsIHhtbG5zOnhzaT0iaHR0cDovL3d3dy53My5vcmcvMjAwMS9YTUxTY2hlbWEtaW5zdGFuY2UiIHhtbG5zOnhzZD0iaHR0cDovL3d3dy53My5vcmcvMjAwMS9YTUxTY2hlbWEiPg0KICA8TGlua0luZm9Db3JlPg0KICAgIDxMaW5rSWQ+NjcyPC9MaW5rSWQ+DQogICAgPEluZmxvd1ZhbD43LDM3OTwvSW5mbG93VmFsPg0KICAgIDxEaXNwVmFsPjcsMzc5IDwvRGlzcFZhbD4NCiAgICA8TGFzdFVwZFRpbWU+MjAyNC8wNy8yOSA4OjQxOjMxPC9MYXN0VXBkVGltZT4NCiAgICA8V29ya3NoZWV0Tk0+UEzjgJBJRlJT44CRIDwvV29ya3NoZWV0Tk0+DQogICAgPExpbmtDZWxsQWRkcmVzc0ExPlM2NjwvTGlua0NlbGxBZGRyZXNzQTE+DQogICAgPExpbmtDZWxsQWRkcmVzc1IxQzE+UjY2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1MDAwMDAwMDAvMS8xLzI0Mi9LOTAwMDAwMDY4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g8L0l0ZW1JZD4NCiAgICA8RGlzcEl0ZW1JZD5LMzIwMjEw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43LDM3OSwxMzMsMDAwPC9PcmlnaW5hbFZhbD4NCiAgICA8TGFzdE51bVZhbD43LDM3OTwvTGFzdE51bVZhbD4NCiAgICA8UmF3TGlua1ZhbD43LDM3OTwvUmF3TGlua1ZhbD4NCiAgICA8Vmlld1VuaXRUeXA+NzwvVmlld1VuaXRUeXA+DQogICAgPERlY2ltYWxQb2ludD4wPC9EZWNpbWFsUG9pbnQ+DQogICAgPFJvdW5kVHlwPjI8L1JvdW5kVHlwPg0KICAgIDxOdW1UZXh0VHlwPjE8L051bVRleHRUeXA+DQogICAgPENsYXNzVHlwPjM8L0NsYXNzVHlwPg0KICAgIDxEVG90YWxZTURITVM+MjAyNC8wNy8yMiAwOToz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3" Error="">PD94bWwgdmVyc2lvbj0iMS4wIiBlbmNvZGluZz0idXRmLTgiPz4NCjxMaW5rSW5mb0V4Y2VsIHhtbG5zOnhzaT0iaHR0cDovL3d3dy53My5vcmcvMjAwMS9YTUxTY2hlbWEtaW5zdGFuY2UiIHhtbG5zOnhzZD0iaHR0cDovL3d3dy53My5vcmcvMjAwMS9YTUxTY2hlbWEiPg0KICA8TGlua0luZm9Db3JlPg0KICAgIDxMaW5rSWQ+NjczPC9MaW5rSWQ+DQogICAgPEluZmxvd1ZhbD40MSw5MzI8L0luZmxvd1ZhbD4NCiAgICA8RGlzcFZhbD40MSw5MzIgPC9EaXNwVmFsPg0KICAgIDxMYXN0VXBkVGltZT4yMDI0LzA3LzI5IDg6NDE6MzE8L0xhc3RVcGRUaW1lPg0KICAgIDxXb3Jrc2hlZXROTT5QTOOAkElGUlPjgJEgPC9Xb3Jrc2hlZXROTT4NCiAgICA8TGlua0NlbGxBZGRyZXNzQTE+UzY3PC9MaW5rQ2VsbEFkZHJlc3NBMT4NCiAgICA8TGlua0NlbGxBZGRyZXNzUjFDMT5SNjd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UwMDAwMDAwMC8xLzEvMjQyL0s5MDAwMDAwNjk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wMDAwPC9UZW1BeGlzVHlwPg0KICAgIDxNZW51Tm0+6YCj57WQ57SU5pCN55uK5Y+K44Gz44Gd44Gu5LuW44Gu5YyF5ous5Yip55uK6KiI566X5pu4PC9NZW51Tm0+DQogICAgPEl0ZW1ObT7ntJTmkI3nm4rjgavjgZ3jga7lvozjgavmjK/jgormm7/jgYjjgonjgozjgosK5Y+v6IO95oCn44Gu44GC44KL6aCF55uu5ZCI6KiIPC9JdGVtTm0+DQogICAgPENvbE5tPuW9k+acn+mHkemhjTwvQ29sTm0+DQogICAgPE9yaWdpbmFsVmFsPjQxLDkzMiwxNjQsMDAwPC9PcmlnaW5hbFZhbD4NCiAgICA8TGFzdE51bVZhbD40MSw5MzI8L0xhc3ROdW1WYWw+DQogICAgPFJhd0xpbmtWYWw+NDEsOTMyPC9SYXdMaW5rVmFsPg0KICAgIDxWaWV3VW5pdFR5cD43PC9WaWV3VW5pdFR5cD4NCiAgICA8RGVjaW1hbFBvaW50PjA8L0RlY2ltYWxQb2ludD4NCiAgICA8Um91bmRUeXA+MjwvUm91bmRUeXA+DQogICAgPE51bVRleHRUeXA+MTwvTnVtVGV4dFR5cD4NCiAgICA8Q2xhc3NUeXA+MzwvQ2xhc3NUeXA+DQogICAgPERUb3RhbFlNREhNUz4yMDI0LzA3LzIyIDA5OjM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4" Error="">PD94bWwgdmVyc2lvbj0iMS4wIiBlbmNvZGluZz0idXRmLTgiPz4NCjxMaW5rSW5mb0V4Y2VsIHhtbG5zOnhzaT0iaHR0cDovL3d3dy53My5vcmcvMjAwMS9YTUxTY2hlbWEtaW5zdGFuY2UiIHhtbG5zOnhzZD0iaHR0cDovL3d3dy53My5vcmcvMjAwMS9YTUxTY2hlbWEiPg0KICA8TGlua0luZm9Db3JlPg0KICAgIDxMaW5rSWQ+Njc0PC9MaW5rSWQ+DQogICAgPEluZmxvd1ZhbD40NCwxMjQ8L0luZmxvd1ZhbD4NCiAgICA8RGlzcFZhbD40NCwxMjQgPC9EaXNwVmFsPg0KICAgIDxMYXN0VXBkVGltZT4yMDI0LzA3LzI5IDg6NDE6MzE8L0xhc3RVcGRUaW1lPg0KICAgIDxXb3Jrc2hlZXROTT5QTOOAkElGUlPjgJEgPC9Xb3Jrc2hlZXROTT4NCiAgICA8TGlua0NlbGxBZGRyZXNzQTE+UzY4PC9MaW5rQ2VsbEFkZHJlc3NBMT4NCiAgICA8TGlua0NlbGxBZGRyZXNzUjFDMT5SNjh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UwMDAwMDAwMC8xLzEvMjQyL0szMjBa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yMFowMDAwIzwvSXRlbUlkPg0KICAgIDxEaXNwSXRlbUlkPkszMjBaMDAwMDA8L0Rpc3BJdGVtSWQ+DQogICAgPENvbElkPlIzMDEwMDAwMCM8L0NvbElkPg0KICAgIDxUZW1BeGlzVHlwPjEwMDAwMDwvVGVtQXhpc1R5cD4NCiAgICA8TWVudU5tPumAo+e1kOe0lOaQjeebiuWPiuOBs+OBneOBruS7luOBruWMheaLrOWIqeebiuioiOeul+abuDwvTWVudU5tPg0KICAgIDxJdGVtTm0+56iO5byV5b6M44Gd44Gu5LuW44Gu5YyF5ous5Yip55uKPC9JdGVtTm0+DQogICAgPENvbE5tPuW9k+acn+mHkemhjTwvQ29sTm0+DQogICAgPE9yaWdpbmFsVmFsPjQ0LDEyNCw2MDgsMDAwPC9PcmlnaW5hbFZhbD4NCiAgICA8TGFzdE51bVZhbD40NCwxMjQ8L0xhc3ROdW1WYWw+DQogICAgPFJhd0xpbmtWYWw+NDQsMTI0PC9SYXdMaW5rVmFsPg0KICAgIDxWaWV3VW5pdFR5cD43PC9WaWV3VW5pdFR5cD4NCiAgICA8RGVjaW1hbFBvaW50PjA8L0RlY2ltYWxQb2ludD4NCiAgICA8Um91bmRUeXA+MjwvUm91bmRUeXA+DQogICAgPE51bVRleHRUeXA+MTwvTnVtVGV4dFR5cD4NCiAgICA8Q2xhc3NUeXA+MzwvQ2xhc3NUeXA+DQogICAgPERUb3RhbFlNREhNUz4yMDI0LzA3LzIyIDA5OjM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5" Error="">PD94bWwgdmVyc2lvbj0iMS4wIiBlbmNvZGluZz0idXRmLTgiPz4NCjxMaW5rSW5mb0V4Y2VsIHhtbG5zOnhzaT0iaHR0cDovL3d3dy53My5vcmcvMjAwMS9YTUxTY2hlbWEtaW5zdGFuY2UiIHhtbG5zOnhzZD0iaHR0cDovL3d3dy53My5vcmcvMjAwMS9YTUxTY2hlbWEiPg0KICA8TGlua0luZm9Db3JlPg0KICAgIDxMaW5rSWQ+Njc1PC9MaW5rSWQ+DQogICAgPEluZmxvd1ZhbD42OCwwMTU8L0luZmxvd1ZhbD4NCiAgICA8RGlzcFZhbD42OCwwMTUgPC9EaXNwVmFsPg0KICAgIDxMYXN0VXBkVGltZT4yMDI0LzA3LzI5IDg6NDE6MzE8L0xhc3RVcGRUaW1lPg0KICAgIDxXb3Jrc2hlZXROTT5QTOOAkElGUlPjgJEgPC9Xb3Jrc2hlZXROTT4NCiAgICA8TGlua0NlbGxBZGRyZXNzQTE+UzY5PC9MaW5rQ2VsbEFkZHJlc3NBMT4NCiAgICA8TGlua0NlbGxBZGRyZXNzUjFDMT5SNjl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UwMDAwMDAwMC8xLzEvMjQyL0szMzAw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zMDAwMDAwIzwvSXRlbUlkPg0KICAgIDxEaXNwSXRlbUlkPkszMzAwMDAwMDA8L0Rpc3BJdGVtSWQ+DQogICAgPENvbElkPlIzMDEwMDAwMCM8L0NvbElkPg0KICAgIDxUZW1BeGlzVHlwPjEwMDAwMDwvVGVtQXhpc1R5cD4NCiAgICA8TWVudU5tPumAo+e1kOe0lOaQjeebiuWPiuOBs+OBneOBruS7luOBruWMheaLrOWIqeebiuioiOeul+abuDwvTWVudU5tPg0KICAgIDxJdGVtTm0+5Zub5Y2K5pyf5YyF5ous5Yip55uKPC9JdGVtTm0+DQogICAgPENvbE5tPuW9k+acn+mHkemhjTwvQ29sTm0+DQogICAgPE9yaWdpbmFsVmFsPjY4LDAxNSw1MDksMDAwPC9PcmlnaW5hbFZhbD4NCiAgICA8TGFzdE51bVZhbD42OCwwMTU8L0xhc3ROdW1WYWw+DQogICAgPFJhd0xpbmtWYWw+NjgsMDE1PC9SYXdMaW5rVmFsPg0KICAgIDxWaWV3VW5pdFR5cD43PC9WaWV3VW5pdFR5cD4NCiAgICA8RGVjaW1hbFBvaW50PjA8L0RlY2ltYWxQb2ludD4NCiAgICA8Um91bmRUeXA+MjwvUm91bmRUeXA+DQogICAgPE51bVRleHRUeXA+MTwvTnVtVGV4dFR5cD4NCiAgICA8Q2xhc3NUeXA+MzwvQ2xhc3NUeXA+DQogICAgPERUb3RhbFlNREhNUz4yMDI0LzA3LzIyIDA5OjM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6" Error="">PD94bWwgdmVyc2lvbj0iMS4wIiBlbmNvZGluZz0idXRmLTgiPz4NCjxMaW5rSW5mb0V4Y2VsIHhtbG5zOnhzaT0iaHR0cDovL3d3dy53My5vcmcvMjAwMS9YTUxTY2hlbWEtaW5zdGFuY2UiIHhtbG5zOnhzZD0iaHR0cDovL3d3dy53My5vcmcvMjAwMS9YTUxTY2hlbWEiPg0KICA8TGlua0luZm9Db3JlPg0KICAgIDxMaW5rSWQ+Njc2PC9MaW5rSWQ+DQogICAgPEluZmxvd1ZhbD42NSw3ODk8L0luZmxvd1ZhbD4NCiAgICA8RGlzcFZhbD42NSw3ODkgPC9EaXNwVmFsPg0KICAgIDxMYXN0VXBkVGltZT4yMDI0LzA3LzI5IDg6NDE6MzE8L0xhc3RVcGRUaW1lPg0KICAgIDxXb3Jrc2hlZXROTT5QTOOAkElGUlPjgJEgPC9Xb3Jrc2hlZXROTT4NCiAgICA8TGlua0NlbGxBZGRyZXNzQTE+UzcxPC9MaW5rQ2VsbEFkZHJlc3NBMT4NCiAgICA8TGlua0NlbGxBZGRyZXNzUjFDMT5SNzF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UwMDAwMDAwMC8xLzEvMjQyL0szNTAx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DEwMDAwIzwvSXRlbUlkPg0KICAgIDxEaXNwSXRlbUlkPkszNTAxMDAwMDA8L0Rpc3BJdGVtSWQ+DQogICAgPENvbElkPlIzMDEwMDAwMCM8L0NvbElkPg0KICAgIDxUZW1BeGlzVHlwPjEwMDAwMDwvVGVtQXhpc1R5cD4NCiAgICA8TWVudU5tPumAo+e1kOe0lOaQjeebiuWPiuOBs+OBneOBruS7luOBruWMheaLrOWIqeebiuioiOeul+abuDwvTWVudU5tPg0KICAgIDxJdGVtTm0+6Kaq5Lya56S+44Gu5omA5pyJ6ICFPC9JdGVtTm0+DQogICAgPENvbE5tPuW9k+acn+mHkemhjTwvQ29sTm0+DQogICAgPE9yaWdpbmFsVmFsPjY1LDc4OSwwNjYsMDAwPC9PcmlnaW5hbFZhbD4NCiAgICA8TGFzdE51bVZhbD42NSw3ODk8L0xhc3ROdW1WYWw+DQogICAgPFJhd0xpbmtWYWw+NjUsNzg5PC9SYXdMaW5rVmFsPg0KICAgIDxWaWV3VW5pdFR5cD43PC9WaWV3VW5pdFR5cD4NCiAgICA8RGVjaW1hbFBvaW50PjA8L0RlY2ltYWxQb2ludD4NCiAgICA8Um91bmRUeXA+MjwvUm91bmRUeXA+DQogICAgPE51bVRleHRUeXA+MTwvTnVtVGV4dFR5cD4NCiAgICA8Q2xhc3NUeXA+MzwvQ2xhc3NUeXA+DQogICAgPERUb3RhbFlNREhNUz4yMDI0LzA3LzIyIDA5OjM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7" Error="">PD94bWwgdmVyc2lvbj0iMS4wIiBlbmNvZGluZz0idXRmLTgiPz4NCjxMaW5rSW5mb0V4Y2VsIHhtbG5zOnhzaT0iaHR0cDovL3d3dy53My5vcmcvMjAwMS9YTUxTY2hlbWEtaW5zdGFuY2UiIHhtbG5zOnhzZD0iaHR0cDovL3d3dy53My5vcmcvMjAwMS9YTUxTY2hlbWEiPg0KICA8TGlua0luZm9Db3JlPg0KICAgIDxMaW5rSWQ+Njc3PC9MaW5rSWQ+DQogICAgPEluZmxvd1ZhbD4yLDIyNjwvSW5mbG93VmFsPg0KICAgIDxEaXNwVmFsPjIsMjI2IDwvRGlzcFZhbD4NCiAgICA8TGFzdFVwZFRpbWU+MjAyNC8wNy8yOSA4OjQxOjMxPC9MYXN0VXBkVGltZT4NCiAgICA8V29ya3NoZWV0Tk0+UEzjgJBJRlJT44CRIDwvV29ya3NoZWV0Tk0+DQogICAgPExpbmtDZWxsQWRkcmVzc0ExPlM3MjwvTGlua0NlbGxBZGRyZXNzQTE+DQogICAgPExpbmtDZWxsQWRkcmVzc1IxQzE+UjcyQzE5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1MDAwMDAwMDAvMS8xLzI0Mi9LMzUwMj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yLDIyNiw0NDMsMDAwPC9PcmlnaW5hbFZhbD4NCiAgICA8TGFzdE51bVZhbD4yLDIyNjwvTGFzdE51bVZhbD4NCiAgICA8UmF3TGlua1ZhbD4yLDIyNjwvUmF3TGlua1ZhbD4NCiAgICA8Vmlld1VuaXRUeXA+NzwvVmlld1VuaXRUeXA+DQogICAgPERlY2ltYWxQb2ludD4wPC9EZWNpbWFsUG9pbnQ+DQogICAgPFJvdW5kVHlwPjI8L1JvdW5kVHlwPg0KICAgIDxOdW1UZXh0VHlwPjE8L051bVRleHRUeXA+DQogICAgPENsYXNzVHlwPjM8L0NsYXNzVHlwPg0KICAgIDxEVG90YWxZTURITVM+MjAyNC8wNy8yMiAwOTozMz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8" Error="">PD94bWwgdmVyc2lvbj0iMS4wIiBlbmNvZGluZz0idXRmLTgiPz4NCjxMaW5rSW5mb0V4Y2VsIHhtbG5zOnhzaT0iaHR0cDovL3d3dy53My5vcmcvMjAwMS9YTUxTY2hlbWEtaW5zdGFuY2UiIHhtbG5zOnhzZD0iaHR0cDovL3d3dy53My5vcmcvMjAwMS9YTUxTY2hlbWEiPg0KICA8TGlua0luZm9Db3JlPg0KICAgIDxMaW5rSWQ+Njc4PC9MaW5rSWQ+DQogICAgPEluZmxvd1ZhbD42OCwwMTU8L0luZmxvd1ZhbD4NCiAgICA8RGlzcFZhbD42OCwwMTUgPC9EaXNwVmFsPg0KICAgIDxMYXN0VXBkVGltZT4yMDI0LzA3LzI5IDg6NDE6MzE8L0xhc3RVcGRUaW1lPg0KICAgIDxXb3Jrc2hlZXROTT5QTOOAkElGUlPjgJEgPC9Xb3Jrc2hlZXROTT4NCiAgICA8TGlua0NlbGxBZGRyZXNzQTE+UzczPC9MaW5rQ2VsbEFkZHJlc3NBMT4NCiAgICA8TGlua0NlbGxBZGRyZXNzUjFDMT5SNzNDMTk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UwMDAwMDAwMC8xLzEvMjQyL0szNTBa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FowMDAwIzwvSXRlbUlkPg0KICAgIDxEaXNwSXRlbUlkPkszNTBaMDAwMDA8L0Rpc3BJdGVtSWQ+DQogICAgPENvbElkPlIzMDEwMDAwMCM8L0NvbElkPg0KICAgIDxUZW1BeGlzVHlwPjEwMDAwMDwvVGVtQXhpc1R5cD4NCiAgICA8TWVudU5tPumAo+e1kOe0lOaQjeebiuWPiuOBs+OBneOBruS7luOBruWMheaLrOWIqeebiuioiOeul+abuDwvTWVudU5tPg0KICAgIDxJdGVtTm0+6KiIPC9JdGVtTm0+DQogICAgPENvbE5tPuW9k+acn+mHkemhjTwvQ29sTm0+DQogICAgPE9yaWdpbmFsVmFsPjY4LDAxNSw1MDksMDAwPC9PcmlnaW5hbFZhbD4NCiAgICA8TGFzdE51bVZhbD42OCwwMTU8L0xhc3ROdW1WYWw+DQogICAgPFJhd0xpbmtWYWw+NjgsMDE1PC9SYXdMaW5rVmFsPg0KICAgIDxWaWV3VW5pdFR5cD43PC9WaWV3VW5pdFR5cD4NCiAgICA8RGVjaW1hbFBvaW50PjA8L0RlY2ltYWxQb2ludD4NCiAgICA8Um91bmRUeXA+MjwvUm91bmRUeXA+DQogICAgPE51bVRleHRUeXA+MTwvTnVtVGV4dFR5cD4NCiAgICA8Q2xhc3NUeXA+MzwvQ2xhc3NUeXA+DQogICAgPERUb3RhbFlNREhNUz4yMDI0LzA3LzIyIDA5OjMz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7" Error="">PD94bWwgdmVyc2lvbj0iMS4wIiBlbmNvZGluZz0idXRmLTgiPz4NCjxMaW5rSW5mb0V4Y2VsIHhtbG5zOnhzaT0iaHR0cDovL3d3dy53My5vcmcvMjAwMS9YTUxTY2hlbWEtaW5zdGFuY2UiIHhtbG5zOnhzZD0iaHR0cDovL3d3dy53My5vcmcvMjAwMS9YTUxTY2hlbWEiPg0KICA8TGlua0luZm9Db3JlPg0KICAgIDxMaW5rSWQ+NjU3PC9MaW5rSWQ+DQogICAgPEluZmxvd1ZhbD40LDgzMzwvSW5mbG93VmFsPg0KICAgIDxEaXNwVmFsPjQsODMzIDwvRGlzcFZhbD4NCiAgICA8TGFzdFVwZFRpbWU+MjAyNC8wNy8yOSA4OjQxOjMxPC9MYXN0VXBkVGltZT4NCiAgICA8V29ya3NoZWV0Tk0+UEzjgJBJRlJT44CRIDwvV29ya3NoZWV0Tk0+DQogICAgPExpbmtDZWxsQWRkcmVzc0ExPlIyNjwvTGlua0NlbGxBZGRyZXNzQTE+DQogICAgPExpbmtDZWxsQWRkcmVzc1IxQzE+UjI2QzE4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U0L1IzMDEwMDAwMCMvMTAx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TAwMDwvVGVtQXhpc1R5cD4NCiAgICA8TWVudU5tPumAo+e1kOe0lOaQjeebiuioiOeul+abuDwvTWVudU5tPg0KICAgIDxJdGVtTm0+6YeR6J6N5Y+O55uK5ZCI6KiIPC9JdGVtTm0+DQogICAgPENvbE5tPuWJjeacn+mHkemhjTwvQ29sTm0+DQogICAgPE9yaWdpbmFsVmFsPjQsODMzLDU2MywwMDA8L09yaWdpbmFsVmFsPg0KICAgIDxMYXN0TnVtVmFsPjQsODMzPC9MYXN0TnVtVmFsPg0KICAgIDxSYXdMaW5rVmFsPjQsODMz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0" Error="">PD94bWwgdmVyc2lvbj0iMS4wIiBlbmNvZGluZz0idXRmLTgiPz4NCjxMaW5rSW5mb0V4Y2VsIHhtbG5zOnhzaT0iaHR0cDovL3d3dy53My5vcmcvMjAwMS9YTUxTY2hlbWEtaW5zdGFuY2UiIHhtbG5zOnhzZD0iaHR0cDovL3d3dy53My5vcmcvMjAwMS9YTUxTY2hlbWEiPg0KICA8TGlua0luZm9Db3JlPg0KICAgIDxMaW5rSWQ+NjgwPC9MaW5rSWQ+DQogICAgPEluZmxvd1ZhbD4yOSw4MTc8L0luZmxvd1ZhbD4NCiAgICA8RGlzcFZhbD4yOSw4MTcgPC9EaXNwVmFsPg0KICAgIDxMYXN0VXBkVGltZT4yMDI0LzA3LzI5IDg6NDE6MzE8L0xhc3RVcGRUaW1lPg0KICAgIDxXb3Jrc2hlZXROTT5QTCBRVFLjgJBJRlJT44CRIDwvV29ya3NoZWV0Tk0+DQogICAgPExpbmtDZWxsQWRkcmVzc0ExPko0NDwvTGlua0NlbGxBZGRyZXNzQTE+DQogICAgPExpbmtDZWxsQWRkcmVzc1IxQzE+UjQ0QzEw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Qx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I5LDgxNywzMjIsMDAwPC9PcmlnaW5hbFZhbD4NCiAgICA8TGFzdE51bVZhbD4yOSw4MTc8L0xhc3ROdW1WYWw+DQogICAgPFJhd0xpbmtWYWw+MjksODE3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1" Error="">PD94bWwgdmVyc2lvbj0iMS4wIiBlbmNvZGluZz0idXRmLTgiPz4NCjxMaW5rSW5mb0V4Y2VsIHhtbG5zOnhzaT0iaHR0cDovL3d3dy53My5vcmcvMjAwMS9YTUxTY2hlbWEtaW5zdGFuY2UiIHhtbG5zOnhzZD0iaHR0cDovL3d3dy53My5vcmcvMjAwMS9YTUxTY2hlbWEiPg0KICA8TGlua0luZm9Db3JlPg0KICAgIDxMaW5rSWQ+NjgxPC9MaW5rSWQ+DQogICAgPEluZmxvd1ZhbD42MjMsODAyPC9JbmZsb3dWYWw+DQogICAgPERpc3BWYWw+NjIzLDgwMiA8L0Rpc3BWYWw+DQogICAgPExhc3RVcGRUaW1lPjIwMjQvMDcvMjkgODo0MTozMTwvTGFzdFVwZFRpbWU+DQogICAgPFdvcmtzaGVldE5NPlBMIFFUUuOAkElGUlPjgJEgPC9Xb3Jrc2hlZXROTT4NCiAgICA8TGlua0NlbGxBZGRyZXNzQTE+SjQ1PC9MaW5rQ2VsbEFkZHJlc3NBMT4NCiAgICA8TGlua0NlbGxBZGRyZXNzUjFDMT5SNDVDMTA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yMTAxMFo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EwWjAwIzwvSXRlbUlkPg0KICAgIDxEaXNwSXRlbUlkPksyMTAxMFowMDA8L0Rpc3BJdGVtSWQ+DQogICAgPENvbElkPlIzMDEwMDAwMCM8L0NvbElkPg0KICAgIDxUZW1BeGlzVHlwPjEwMDAwMDwvVGVtQXhpc1R5cD4NCiAgICA8TWVudU5tPumAo+e1kOe0lOaQjeebiuioiOeul+abuDwvTWVudU5tPg0KICAgIDxJdGVtTm0+5Y+O55uK5ZCI6KiIPC9JdGVtTm0+DQogICAgPENvbE5tPuW9k+acn+mHkemhjTwvQ29sTm0+DQogICAgPE9yaWdpbmFsVmFsPjYyMyw4MDIsODczLDAwMDwvT3JpZ2luYWxWYWw+DQogICAgPExhc3ROdW1WYWw+NjIzLDgwMjwvTGFzdE51bVZhbD4NCiAgICA8UmF3TGlua1ZhbD42MjMsODAy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2" Error="">PD94bWwgdmVyc2lvbj0iMS4wIiBlbmNvZGluZz0idXRmLTgiPz4NCjxMaW5rSW5mb0V4Y2VsIHhtbG5zOnhzaT0iaHR0cDovL3d3dy53My5vcmcvMjAwMS9YTUxTY2hlbWEtaW5zdGFuY2UiIHhtbG5zOnhzZD0iaHR0cDovL3d3dy53My5vcmcvMjAwMS9YTUxTY2hlbWEiPg0KICA8TGlua0luZm9Db3JlPg0KICAgIDxMaW5rSWQ+NjgyPC9MaW5rSWQ+DQogICAgPEluZmxvd1ZhbD4tNTM4LDkxMTwvSW5mbG93VmFsPg0KICAgIDxEaXNwVmFsPig1MzgsOTExKTwvRGlzcFZhbD4NCiAgICA8TGFzdFVwZFRpbWU+MjAyNC8wNy8yOSA4OjQxOjMxPC9MYXN0VXBkVGltZT4NCiAgICA8V29ya3NoZWV0Tk0+UEwgUVRS44CQSUZSU+OAkSA8L1dvcmtzaGVldE5NPg0KICAgIDxMaW5rQ2VsbEFkZHJlc3NBMT5KNDY8L0xpbmtDZWxsQWRkcmVzc0ExPg0KICAgIDxMaW5rQ2VsbEFkZHJlc3NSMUMxPlI0NkMxMD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IxMDIwWj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jBaMDAjPC9JdGVtSWQ+DQogICAgPERpc3BJdGVtSWQ+SzIxMDIwWjAwMDwvRGlzcEl0ZW1JZD4NCiAgICA8Q29sSWQ+UjMwMTAwMDAwIzwvQ29sSWQ+DQogICAgPFRlbUF4aXNUeXA+MTAwMDAwPC9UZW1BeGlzVHlwPg0KICAgIDxNZW51Tm0+6YCj57WQ57SU5pCN55uK6KiI566X5pu4PC9NZW51Tm0+DQogICAgPEl0ZW1ObT7ljp/kvqE8L0l0ZW1ObT4NCiAgICA8Q29sTm0+5b2T5pyf6YeR6aGNPC9Db2xObT4NCiAgICA8T3JpZ2luYWxWYWw+LTUzOCw5MTEsMDU1LDAwMDwvT3JpZ2luYWxWYWw+DQogICAgPExhc3ROdW1WYWw+LTUzOCw5MTE8L0xhc3ROdW1WYWw+DQogICAgPFJhd0xpbmtWYWw+LTUzOCw5MTE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3" Error="">PD94bWwgdmVyc2lvbj0iMS4wIiBlbmNvZGluZz0idXRmLTgiPz4NCjxMaW5rSW5mb0V4Y2VsIHhtbG5zOnhzaT0iaHR0cDovL3d3dy53My5vcmcvMjAwMS9YTUxTY2hlbWEtaW5zdGFuY2UiIHhtbG5zOnhzZD0iaHR0cDovL3d3dy53My5vcmcvMjAwMS9YTUxTY2hlbWEiPg0KICA8TGlua0luZm9Db3JlPg0KICAgIDxMaW5rSWQ+NjgzPC9MaW5rSWQ+DQogICAgPEluZmxvd1ZhbD44NCw4OTE8L0luZmxvd1ZhbD4NCiAgICA8RGlzcFZhbD44NCw4OTEgPC9EaXNwVmFsPg0KICAgIDxMYXN0VXBkVGltZT4yMDI0LzA3LzI5IDg6NDE6MzE8L0xhc3RVcGRUaW1lPg0KICAgIDxXb3Jrc2hlZXROTT5QTCBRVFLjgJBJRlJT44CRIDwvV29ya3NoZWV0Tk0+DQogICAgPExpbmtDZWxsQWRkcmVzc0ExPko0NzwvTGlua0NlbGxBZGRyZXNzQTE+DQogICAgPExpbmtDZWxsQWRkcmVzc1IxQzE+UjQ3QzEw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MjEwMz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zMDAwMCM8L0l0ZW1JZD4NCiAgICA8RGlzcEl0ZW1JZD5LMjEwMzAwMDAwPC9EaXNwSXRlbUlkPg0KICAgIDxDb2xJZD5SMzAxMDAwMDAjPC9Db2xJZD4NCiAgICA8VGVtQXhpc1R5cD4xMDAwMDA8L1RlbUF4aXNUeXA+DQogICAgPE1lbnVObT7pgKPntZDntJTmkI3nm4roqIjnrpfmm7g8L01lbnVObT4NCiAgICA8SXRlbU5tPuWjsuS4iue3j+WIqeebijwvSXRlbU5tPg0KICAgIDxDb2xObT7lvZPmnJ/ph5HpoY08L0NvbE5tPg0KICAgIDxPcmlnaW5hbFZhbD44NCw4OTEsODE4LDAwMDwvT3JpZ2luYWxWYWw+DQogICAgPExhc3ROdW1WYWw+ODQsODkxPC9MYXN0TnVtVmFsPg0KICAgIDxSYXdMaW5rVmFsPjg0LDg5MT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84" Error="">PD94bWwgdmVyc2lvbj0iMS4wIiBlbmNvZGluZz0idXRmLTgiPz4NCjxMaW5rSW5mb0V4Y2VsIHhtbG5zOnhzaT0iaHR0cDovL3d3dy53My5vcmcvMjAwMS9YTUxTY2hlbWEtaW5zdGFuY2UiIHhtbG5zOnhzZD0iaHR0cDovL3d3dy53My5vcmcvMjAwMS9YTUxTY2hlbWEiPg0KICA8TGlua0luZm9Db3JlPg0KICAgIDxMaW5rSWQ+Njg0PC9MaW5rSWQ+DQogICAgPEluZmxvd1ZhbD4tNjQsOTc0PC9JbmZsb3dWYWw+DQogICAgPERpc3BWYWw+KDY0LDk3NCk8L0Rpc3BWYWw+DQogICAgPExhc3RVcGRUaW1lPjIwMjQvMDcvMjkgODo0MTozMjwvTGFzdFVwZFRpbWU+DQogICAgPFdvcmtzaGVldE5NPlBMIFFUUuOAkElGUlPjgJEgPC9Xb3Jrc2hlZXROTT4NCiAgICA8TGlua0NlbGxBZGRyZXNzQTE+SjQ4PC9MaW5rQ2VsbEFkZHJlc3NBMT4NCiAgICA8TGlua0NlbGxBZGRyZXNzUjFDMT5SNDhDMTA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5MDAwMDAwNDI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jwvSXRlbUlkPg0KICAgIDxEaXNwSXRlbUlkPksyMTAzMDEwMDwvRGlzcEl0ZW1JZD4NCiAgICA8Q29sSWQ+UjMwMTAwMDAwIzwvQ29sSWQ+DQogICAgPFRlbUF4aXNUeXA+MTAwMDAwPC9UZW1BeGlzVHlwPg0KICAgIDxNZW51Tm0+6YCj57WQ57SU5pCN55uK6KiI566X5pu4PC9NZW51Tm0+DQogICAgPEl0ZW1ObT7osqnlo7Losrvlj4rjgbPkuIDoiKznrqHnkIbosrs8L0l0ZW1ObT4NCiAgICA8Q29sTm0+5b2T5pyf6YeR6aGNPC9Db2xObT4NCiAgICA8T3JpZ2luYWxWYWw+LTY0LDk3NCw4MTYsMDAwPC9PcmlnaW5hbFZhbD4NCiAgICA8TGFzdE51bVZhbD4tNjQsOTc0PC9MYXN0TnVtVmFsPg0KICAgIDxSYXdMaW5rVmFsPi02NCw5NzQ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7" Error="">PD94bWwgdmVyc2lvbj0iMS4wIiBlbmNvZGluZz0idXRmLTgiPz4NCjxMaW5rSW5mb0V4Y2VsIHhtbG5zOnhzaT0iaHR0cDovL3d3dy53My5vcmcvMjAwMS9YTUxTY2hlbWEtaW5zdGFuY2UiIHhtbG5zOnhzZD0iaHR0cDovL3d3dy53My5vcmcvMjAwMS9YTUxTY2hlbWEiPg0KICA8TGlua0luZm9Db3JlPg0KICAgIDxMaW5rSWQ+Njg3PC9MaW5rSWQ+DQogICAgPEluZmxvd1ZhbD4zLDk4NDwvSW5mbG93VmFsPg0KICAgIDxEaXNwVmFsPjMsOTg0IDwvRGlzcFZhbD4NCiAgICA8TGFzdFVwZFRpbWU+MjAyNC8wNy8yOSA4OjQxOjMyPC9MYXN0VXBkVGltZT4NCiAgICA8V29ya3NoZWV0Tk0+UEwgUVRS44CQSUZSU+OAkSA8L1dvcmtzaGVldE5NPg0KICAgIDxMaW5rQ2VsbEFkZHJlc3NBMT5KNDk8L0xpbmtDZWxsQWRkcmVzc0ExPg0KICAgIDxMaW5rQ2VsbEFkZHJlc3NSMUMxPlI0OUMxMD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IxMDQwWj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Myw5ODQsOTI1LDAwMDwvT3JpZ2luYWxWYWw+DQogICAgPExhc3ROdW1WYWw+Myw5ODQ8L0xhc3ROdW1WYWw+DQogICAgPFJhd0xpbmtWYWw+Myw5ODQ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6" Error="">PD94bWwgdmVyc2lvbj0iMS4wIiBlbmNvZGluZz0idXRmLTgiPz4NCjxMaW5rSW5mb0V4Y2VsIHhtbG5zOnhzaT0iaHR0cDovL3d3dy53My5vcmcvMjAwMS9YTUxTY2hlbWEtaW5zdGFuY2UiIHhtbG5zOnhzZD0iaHR0cDovL3d3dy53My5vcmcvMjAwMS9YTUxTY2hlbWEiPg0KICA8TGlua0luZm9Db3JlPg0KICAgIDxMaW5rSWQ+Njg2PC9MaW5rSWQ+DQogICAgPEluZmxvd1ZhbD4tMjE8L0luZmxvd1ZhbD4NCiAgICA8RGlzcFZhbD4oMjEpPC9EaXNwVmFsPg0KICAgIDxMYXN0VXBkVGltZT4yMDI0LzA3LzI5IDg6NDE6MzI8L0xhc3RVcGRUaW1lPg0KICAgIDxXb3Jrc2hlZXROTT5QTCBRVFLjgJBJRlJT44CRIDwvV29ya3NoZWV0Tk0+DQogICAgPExpbmtDZWxsQWRkcmVzc0ExPko1MDwvTGlua0NlbGxBZGRyZXNzQTE+DQogICAgPExpbmtDZWxsQWRkcmVzc1IxQzE+UjUwQzEw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Qz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i0yMSw4MjQsMDAwPC9PcmlnaW5hbFZhbD4NCiAgICA8TGFzdE51bVZhbD4tMjE8L0xhc3ROdW1WYWw+DQogICAgPFJhd0xpbmtWYWw+LTIx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8" Error="">PD94bWwgdmVyc2lvbj0iMS4wIiBlbmNvZGluZz0idXRmLTgiPz4NCjxMaW5rSW5mb0V4Y2VsIHhtbG5zOnhzaT0iaHR0cDovL3d3dy53My5vcmcvMjAwMS9YTUxTY2hlbWEtaW5zdGFuY2UiIHhtbG5zOnhzZD0iaHR0cDovL3d3dy53My5vcmcvMjAwMS9YTUxTY2hlbWEiPg0KICA8TGlua0luZm9Db3JlPg0KICAgIDxMaW5rSWQ+Njg4PC9MaW5rSWQ+DQogICAgPEluZmxvd1ZhbD40LDY1MjwvSW5mbG93VmFsPg0KICAgIDxEaXNwVmFsPjQsNjUyIDwvRGlzcFZhbD4NCiAgICA8TGFzdFVwZFRpbWU+MjAyNC8wNy8yOSA4OjQxOjMyPC9MYXN0VXBkVGltZT4NCiAgICA8V29ya3NoZWV0Tk0+UEwgUVRS44CQSUZSU+OAkSA8L1dvcmtzaGVldE5NPg0KICAgIDxMaW5rQ2VsbEFkZHJlc3NBMT5KNTI8L0xpbmtDZWxsQWRkcmVzc0ExPg0KICAgIDxMaW5rQ2VsbEFkZHJlc3NSMUMxPlI1MkMxMD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0N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3PC9JdGVtSWQ+DQogICAgPERpc3BJdGVtSWQ+SzIxMDQwMDUwPC9EaXNwSXRlbUlkPg0KICAgIDxDb2xJZD5SMzAxMDAwMDAjPC9Db2xJZD4NCiAgICA8VGVtQXhpc1R5cD4xMDAwMDA8L1RlbUF4aXNUeXA+DQogICAgPE1lbnVObT7pgKPntZDntJTmkI3nm4roqIjnrpfmm7g8L01lbnVObT4NCiAgICA8SXRlbU5tPumWouS/guS8muekvuaVtOeQhuebijwvSXRlbU5tPg0KICAgIDxDb2xObT7lvZPmnJ/ph5HpoY08L0NvbE5tPg0KICAgIDxPcmlnaW5hbFZhbD40LDY1Miw4NzUsMDAwPC9PcmlnaW5hbFZhbD4NCiAgICA8TGFzdE51bVZhbD40LDY1MjwvTGFzdE51bVZhbD4NCiAgICA8UmF3TGlua1ZhbD40LDY1Mj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89" Error="">PD94bWwgdmVyc2lvbj0iMS4wIiBlbmNvZGluZz0idXRmLTgiPz4NCjxMaW5rSW5mb0V4Y2VsIHhtbG5zOnhzaT0iaHR0cDovL3d3dy53My5vcmcvMjAwMS9YTUxTY2hlbWEtaW5zdGFuY2UiIHhtbG5zOnhzZD0iaHR0cDovL3d3dy53My5vcmcvMjAwMS9YTUxTY2hlbWEiPg0KICA8TGlua0luZm9Db3JlPg0KICAgIDxMaW5rSWQ+Njg5PC9MaW5rSWQ+DQogICAgPEluZmxvd1ZhbD4tNjE5PC9JbmZsb3dWYWw+DQogICAgPERpc3BWYWw+KDYxOSk8L0Rpc3BWYWw+DQogICAgPExhc3RVcGRUaW1lPjIwMjQvMDcvMjkgODo0MTozMjwvTGFzdFVwZFRpbWU+DQogICAgPFdvcmtzaGVldE5NPlBMIFFUUuOAkElGUlPjgJEgPC9Xb3Jrc2hlZXROTT4NCiAgICA8TGlua0NlbGxBZGRyZXNzQTE+SjUzPC9MaW5rQ2VsbEFkZHJlc3NBMT4NCiAgICA8TGlua0NlbGxBZGRyZXNzUjFDMT5SNTNDMTA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TAwMDAwMDAwMC8xLzEvMjQyL0s5MDAwMDAwNDY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YxOSw5MDksMDAwPC9PcmlnaW5hbFZhbD4NCiAgICA8TGFzdE51bVZhbD4tNjE5PC9MYXN0TnVtVmFsPg0KICAgIDxSYXdMaW5rVmFsPi02MTk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0" Error="">PD94bWwgdmVyc2lvbj0iMS4wIiBlbmNvZGluZz0idXRmLTgiPz4NCjxMaW5rSW5mb0V4Y2VsIHhtbG5zOnhzaT0iaHR0cDovL3d3dy53My5vcmcvMjAwMS9YTUxTY2hlbWEtaW5zdGFuY2UiIHhtbG5zOnhzZD0iaHR0cDovL3d3dy53My5vcmcvMjAwMS9YTUxTY2hlbWEiPg0KICA8TGlua0luZm9Db3JlPg0KICAgIDxMaW5rSWQ+NjkwPC9MaW5rSWQ+DQogICAgPEluZmxvd1ZhbD4yLDY0MTwvSW5mbG93VmFsPg0KICAgIDxEaXNwVmFsPjIsNjQxIDwvRGlzcFZhbD4NCiAgICA8TGFzdFVwZFRpbWU+MjAyNC8wNy8yOSA4OjQxOjMyPC9MYXN0VXBkVGltZT4NCiAgICA8V29ya3NoZWV0Tk0+UEwgUVRS44CQSUZSU+OAkSA8L1dvcmtzaGVldE5NPg0KICAgIDxMaW5rQ2VsbEFkZHJlc3NBMT5KNTQ8L0xpbmtDZWxsQWRkcmVzc0ExPg0KICAgIDxMaW5rQ2VsbEFkZHJlc3NSMUMxPlI1NEMxMD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0O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4PC9JdGVtSWQ+DQogICAgPERpc3BJdGVtSWQ+SzIxMDQwODAwPC9EaXNwSXRlbUlkPg0KICAgIDxDb2xJZD5SMzAxMDAwMDAjPC9Db2xJZD4NCiAgICA8VGVtQXhpc1R5cD4xMDAwMDA8L1RlbUF4aXNUeXA+DQogICAgPE1lbnVObT7pgKPntZDntJTmkI3nm4roqIjnrpfmm7g8L01lbnVObT4NCiAgICA8SXRlbU5tPuOBneOBruS7luOBruWPjuebijwvSXRlbU5tPg0KICAgIDxDb2xObT7lvZPmnJ/ph5HpoY08L0NvbE5tPg0KICAgIDxPcmlnaW5hbFZhbD4yLDY0MSwxNzMsMDAwPC9PcmlnaW5hbFZhbD4NCiAgICA8TGFzdE51bVZhbD4yLDY0MTwvTGFzdE51bVZhbD4NCiAgICA8UmF3TGlua1ZhbD4yLDY0MT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1" Error="">PD94bWwgdmVyc2lvbj0iMS4wIiBlbmNvZGluZz0idXRmLTgiPz4NCjxMaW5rSW5mb0V4Y2VsIHhtbG5zOnhzaT0iaHR0cDovL3d3dy53My5vcmcvMjAwMS9YTUxTY2hlbWEtaW5zdGFuY2UiIHhtbG5zOnhzZD0iaHR0cDovL3d3dy53My5vcmcvMjAwMS9YTUxTY2hlbWEiPg0KICA8TGlua0luZm9Db3JlPg0KICAgIDxMaW5rSWQ+NjkxPC9MaW5rSWQ+DQogICAgPEluZmxvd1ZhbD4tMiw2Njc8L0luZmxvd1ZhbD4NCiAgICA8RGlzcFZhbD4oMiw2NjcpPC9EaXNwVmFsPg0KICAgIDxMYXN0VXBkVGltZT4yMDI0LzA3LzI5IDg6NDE6MzI8L0xhc3RVcGRUaW1lPg0KICAgIDxXb3Jrc2hlZXROTT5QTCBRVFLjgJBJRlJT44CRIDwvV29ya3NoZWV0Tk0+DQogICAgPExpbmtDZWxsQWRkcmVzc0ExPko1NTwvTGlua0NlbGxBZGRyZXNzQTE+DQogICAgPExpbmtDZWxsQWRkcmVzc1IxQzE+UjU1QzEw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Q5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i0yLDY2NywzOTAsMDAwPC9PcmlnaW5hbFZhbD4NCiAgICA8TGFzdE51bVZhbD4tMiw2Njc8L0xhc3ROdW1WYWw+DQogICAgPFJhd0xpbmtWYWw+LTIsNjY3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2" Error="">PD94bWwgdmVyc2lvbj0iMS4wIiBlbmNvZGluZz0idXRmLTgiPz4NCjxMaW5rSW5mb0V4Y2VsIHhtbG5zOnhzaT0iaHR0cDovL3d3dy53My5vcmcvMjAwMS9YTUxTY2hlbWEtaW5zdGFuY2UiIHhtbG5zOnhzZD0iaHR0cDovL3d3dy53My5vcmcvMjAwMS9YTUxTY2hlbWEiPg0KICA8TGlua0luZm9Db3JlPg0KICAgIDxMaW5rSWQ+NjkyPC9MaW5rSWQ+DQogICAgPEluZmxvd1ZhbD41LDUzODwvSW5mbG93VmFsPg0KICAgIDxEaXNwVmFsPjUsNTM4IDwvRGlzcFZhbD4NCiAgICA8TGFzdFVwZFRpbWU+MjAyNC8wNy8yOSA4OjQxOjMyPC9MYXN0VXBkVGltZT4NCiAgICA8V29ya3NoZWV0Tk0+UEwgUVRS44CQSUZSU+OAkSA8L1dvcmtzaGVldE5NPg0KICAgIDxMaW5rQ2VsbEFkZHJlc3NBMT5KNTc8L0xpbmtDZWxsQWRkcmVzc0ExPg0KICAgIDxMaW5rQ2VsbEFkZHJlc3NSMUMxPlI1N0MxMD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1NC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0PC9JdGVtSWQ+DQogICAgPERpc3BJdGVtSWQ+SzIxMDYwMVowPC9EaXNwSXRlbUlkPg0KICAgIDxDb2xJZD5SMzAxMDAwMDAjPC9Db2xJZD4NCiAgICA8VGVtQXhpc1R5cD4xMDAwMDA8L1RlbUF4aXNUeXA+DQogICAgPE1lbnVObT7pgKPntZDntJTmkI3nm4roqIjnrpfmm7g8L01lbnVObT4NCiAgICA8SXRlbU5tPumHkeiejeWPjuebiuWQiOioiDwvSXRlbU5tPg0KICAgIDxDb2xObT7lvZPmnJ/ph5HpoY08L0NvbE5tPg0KICAgIDxPcmlnaW5hbFZhbD41LDUzOCwxODksMDAwPC9PcmlnaW5hbFZhbD4NCiAgICA8TGFzdE51bVZhbD41LDUzODwvTGFzdE51bVZhbD4NCiAgICA8UmF3TGlua1ZhbD41LDUzOD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3" Error="">PD94bWwgdmVyc2lvbj0iMS4wIiBlbmNvZGluZz0idXRmLTgiPz4NCjxMaW5rSW5mb0V4Y2VsIHhtbG5zOnhzaT0iaHR0cDovL3d3dy53My5vcmcvMjAwMS9YTUxTY2hlbWEtaW5zdGFuY2UiIHhtbG5zOnhzZD0iaHR0cDovL3d3dy53My5vcmcvMjAwMS9YTUxTY2hlbWEiPg0KICA8TGlua0luZm9Db3JlPg0KICAgIDxMaW5rSWQ+NjkzPC9MaW5rSWQ+DQogICAgPEluZmxvd1ZhbD4zLDU5ODwvSW5mbG93VmFsPg0KICAgIDxEaXNwVmFsPjMsNTk4IDwvRGlzcFZhbD4NCiAgICA8TGFzdFVwZFRpbWU+MjAyNC8wNy8yOSA4OjQxOjMyPC9MYXN0VXBkVGltZT4NCiAgICA8V29ya3NoZWV0Tk0+UEwgUVRS44CQSUZSU+OAkSA8L1dvcmtzaGVldE5NPg0KICAgIDxMaW5rQ2VsbEFkZHJlc3NBMT5KNTg8L0xpbmtDZWxsQWRkcmVzc0ExPg0KICAgIDxMaW5rQ2VsbEFkZHJlc3NSMUMxPlI1OEMxMD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1M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xPC9JdGVtSWQ+DQogICAgPERpc3BJdGVtSWQ+SzIxMDYwMTEwPC9EaXNwSXRlbUlkPg0KICAgIDxDb2xJZD5SMzAxMDAwMDAjPC9Db2xJZD4NCiAgICA8VGVtQXhpc1R5cD4xMDAwMDA8L1RlbUF4aXNUeXA+DQogICAgPE1lbnVObT7pgKPntZDntJTmkI3nm4roqIjnrpfmm7g8L01lbnVObT4NCiAgICA8SXRlbU5tPuWPl+WPluWIqeaBrzwvSXRlbU5tPg0KICAgIDxDb2xObT7lvZPmnJ/ph5HpoY08L0NvbE5tPg0KICAgIDxPcmlnaW5hbFZhbD4zLDU5OCw5NTAsMDAwPC9PcmlnaW5hbFZhbD4NCiAgICA8TGFzdE51bVZhbD4zLDU5ODwvTGFzdE51bVZhbD4NCiAgICA8UmF3TGlua1ZhbD4zLDU5OD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4" Error="">PD94bWwgdmVyc2lvbj0iMS4wIiBlbmNvZGluZz0idXRmLTgiPz4NCjxMaW5rSW5mb0V4Y2VsIHhtbG5zOnhzaT0iaHR0cDovL3d3dy53My5vcmcvMjAwMS9YTUxTY2hlbWEtaW5zdGFuY2UiIHhtbG5zOnhzZD0iaHR0cDovL3d3dy53My5vcmcvMjAwMS9YTUxTY2hlbWEiPg0KICA8TGlua0luZm9Db3JlPg0KICAgIDxMaW5rSWQ+Njk0PC9MaW5rSWQ+DQogICAgPEluZmxvd1ZhbD4xLDU5MTwvSW5mbG93VmFsPg0KICAgIDxEaXNwVmFsPjEsNTkxIDwvRGlzcFZhbD4NCiAgICA8TGFzdFVwZFRpbWU+MjAyNC8wNy8yOSA4OjQxOjMyPC9MYXN0VXBkVGltZT4NCiAgICA8V29ya3NoZWV0Tk0+UEwgUVRS44CQSUZSU+OAkSA8L1dvcmtzaGVldE5NPg0KICAgIDxMaW5rQ2VsbEFkZHJlc3NBMT5KNTk8L0xpbmtDZWxsQWRkcmVzc0ExPg0KICAgIDxMaW5rQ2VsbEFkZHJlc3NSMUMxPlI1OUMxMD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1Mi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xLDU5MSw0MDUsMDAwPC9PcmlnaW5hbFZhbD4NCiAgICA8TGFzdE51bVZhbD4xLDU5MTwvTGFzdE51bVZhbD4NCiAgICA8UmF3TGlua1ZhbD4xLDU5MT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5" Error="">PD94bWwgdmVyc2lvbj0iMS4wIiBlbmNvZGluZz0idXRmLTgiPz4NCjxMaW5rSW5mb0V4Y2VsIHhtbG5zOnhzaT0iaHR0cDovL3d3dy53My5vcmcvMjAwMS9YTUxTY2hlbWEtaW5zdGFuY2UiIHhtbG5zOnhzZD0iaHR0cDovL3d3dy53My5vcmcvMjAwMS9YTUxTY2hlbWEiPg0KICA8TGlua0luZm9Db3JlPg0KICAgIDxMaW5rSWQ+Njk1PC9MaW5rSWQ+DQogICAgPEluZmxvd1ZhbD4zNDc8L0luZmxvd1ZhbD4NCiAgICA8RGlzcFZhbD4zNDcgPC9EaXNwVmFsPg0KICAgIDxMYXN0VXBkVGltZT4yMDI0LzA3LzI5IDg6NDE6MzI8L0xhc3RVcGRUaW1lPg0KICAgIDxXb3Jrc2hlZXROTT5QTCBRVFLjgJBJRlJT44CRIDwvV29ya3NoZWV0Tk0+DQogICAgPExpbmtDZWxsQWRkcmVzc0ExPko2MDwvTGlua0NlbGxBZGRyZXNzQTE+DQogICAgPExpbmtDZWxsQWRkcmVzc1IxQzE+UjYwQzEw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Uz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M8L0l0ZW1JZD4NCiAgICA8RGlzcEl0ZW1JZD5LMjEwNjAxOTA8L0Rpc3BJdGVtSWQ+DQogICAgPENvbElkPlIzMDEwMDAwMCM8L0NvbElkPg0KICAgIDxUZW1BeGlzVHlwPjEwMDAwMDwvVGVtQXhpc1R5cD4NCiAgICA8TWVudU5tPumAo+e1kOe0lOaQjeebiuioiOeul+abuDwvTWVudU5tPg0KICAgIDxJdGVtTm0+44Gd44Gu5LuW44Gu6YeR6J6N5Y+O55uKPC9JdGVtTm0+DQogICAgPENvbE5tPuW9k+acn+mHkemhjTwvQ29sTm0+DQogICAgPE9yaWdpbmFsVmFsPjM0Nyw4MzQsMDAwPC9PcmlnaW5hbFZhbD4NCiAgICA8TGFzdE51bVZhbD4zNDc8L0xhc3ROdW1WYWw+DQogICAgPFJhd0xpbmtWYWw+MzQ3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6" Error="">PD94bWwgdmVyc2lvbj0iMS4wIiBlbmNvZGluZz0idXRmLTgiPz4NCjxMaW5rSW5mb0V4Y2VsIHhtbG5zOnhzaT0iaHR0cDovL3d3dy53My5vcmcvMjAwMS9YTUxTY2hlbWEtaW5zdGFuY2UiIHhtbG5zOnhzZD0iaHR0cDovL3d3dy53My5vcmcvMjAwMS9YTUxTY2hlbWEiPg0KICA8TGlua0luZm9Db3JlPg0KICAgIDxMaW5rSWQ+Njk2PC9MaW5rSWQ+DQogICAgPEluZmxvd1ZhbD4tNiwyMzk8L0luZmxvd1ZhbD4NCiAgICA8RGlzcFZhbD4oNiwyMzkpPC9EaXNwVmFsPg0KICAgIDxMYXN0VXBkVGltZT4yMDI0LzA3LzI5IDg6NDE6MzI8L0xhc3RVcGRUaW1lPg0KICAgIDxXb3Jrc2hlZXROTT5QTCBRVFLjgJBJRlJT44CRIDwvV29ya3NoZWV0Tk0+DQogICAgPExpbmtDZWxsQWRkcmVzc0ExPko2MTwvTGlua0NlbGxBZGRyZXNzQTE+DQogICAgPExpbmtDZWxsQWRkcmVzc1IxQzE+UjYxQzEw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U2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Y8L0l0ZW1JZD4NCiAgICA8RGlzcEl0ZW1JZD5LMjEwNjAyMTA8L0Rpc3BJdGVtSWQ+DQogICAgPENvbElkPlIzMDEwMDAwMCM8L0NvbElkPg0KICAgIDxUZW1BeGlzVHlwPjEwMDAwMDwvVGVtQXhpc1R5cD4NCiAgICA8TWVudU5tPumAo+e1kOe0lOaQjeebiuioiOeul+abuDwvTWVudU5tPg0KICAgIDxJdGVtTm0+5pSv5omV5Yip5oGvPC9JdGVtTm0+DQogICAgPENvbE5tPuW9k+acn+mHkemhjTwvQ29sTm0+DQogICAgPE9yaWdpbmFsVmFsPi02LDIzOSw0OTQsMDAwPC9PcmlnaW5hbFZhbD4NCiAgICA8TGFzdE51bVZhbD4tNiwyMzk8L0xhc3ROdW1WYWw+DQogICAgPFJhd0xpbmtWYWw+LTYsMjM5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7" Error="">PD94bWwgdmVyc2lvbj0iMS4wIiBlbmNvZGluZz0idXRmLTgiPz4NCjxMaW5rSW5mb0V4Y2VsIHhtbG5zOnhzaT0iaHR0cDovL3d3dy53My5vcmcvMjAwMS9YTUxTY2hlbWEtaW5zdGFuY2UiIHhtbG5zOnhzZD0iaHR0cDovL3d3dy53My5vcmcvMjAwMS9YTUxTY2hlbWEiPg0KICA8TGlua0luZm9Db3JlPg0KICAgIDxMaW5rSWQ+Njk3PC9MaW5rSWQ+DQogICAgPEluZmxvd1ZhbD4tNiwyMzk8L0luZmxvd1ZhbD4NCiAgICA8RGlzcFZhbD4oNiwyMzkpPC9EaXNwVmFsPg0KICAgIDxMYXN0VXBkVGltZT4yMDI0LzA3LzI5IDg6NDE6MzI8L0xhc3RVcGRUaW1lPg0KICAgIDxXb3Jrc2hlZXROTT5QTCBRVFLjgJBJRlJT44CRIDwvV29ya3NoZWV0Tk0+DQogICAgPExpbmtDZWxsQWRkcmVzc0ExPko2MjwvTGlua0NlbGxBZGRyZXNzQTE+DQogICAgPExpbmtDZWxsQWRkcmVzc1IxQzE+UjYyQzEw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OTAwMDAwMDU4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g8L0l0ZW1JZD4NCiAgICA8RGlzcEl0ZW1JZD5LMjEwNjAyWjA8L0Rpc3BJdGVtSWQ+DQogICAgPENvbElkPlIzMDEwMDAwMCM8L0NvbElkPg0KICAgIDxUZW1BeGlzVHlwPjEwMDAwMDwvVGVtQXhpc1R5cD4NCiAgICA8TWVudU5tPumAo+e1kOe0lOaQjeebiuioiOeul+abuDwvTWVudU5tPg0KICAgIDxJdGVtTm0+6YeR6J6N6LK755So5ZCI6KiIPC9JdGVtTm0+DQogICAgPENvbE5tPuW9k+acn+mHkemhjTwvQ29sTm0+DQogICAgPE9yaWdpbmFsVmFsPi02LDIzOSw0OTQsMDAwPC9PcmlnaW5hbFZhbD4NCiAgICA8TGFzdE51bVZhbD4tNiwyMzk8L0xhc3ROdW1WYWw+DQogICAgPFJhd0xpbmtWYWw+LTYsMjM5PC9SYXdMaW5rVmFsPg0KICAgIDxWaWV3VW5pdFR5cD43PC9WaWV3VW5pdFR5cD4NCiAgICA8RGVjaW1hbFBvaW50PjA8L0RlY2ltYWxQb2ludD4NCiAgICA8Um91bmRUeXA+MjwvUm91bmRUeXA+DQogICAgPE51bVRleHRUeXA+MTwvTnVtVGV4dFR5cD4NCiAgICA8Q2xhc3NUeXA+MzwvQ2xhc3NUeXA+DQogICAgPERUb3RhbFlNREhNUz4yMDI0LzA3LzIyIDA5OjU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8" Error="">PD94bWwgdmVyc2lvbj0iMS4wIiBlbmNvZGluZz0idXRmLTgiPz4NCjxMaW5rSW5mb0V4Y2VsIHhtbG5zOnhzaT0iaHR0cDovL3d3dy53My5vcmcvMjAwMS9YTUxTY2hlbWEtaW5zdGFuY2UiIHhtbG5zOnhzZD0iaHR0cDovL3d3dy53My5vcmcvMjAwMS9YTUxTY2hlbWEiPg0KICA8TGlua0luZm9Db3JlPg0KICAgIDxMaW5rSWQ+Njk4PC9MaW5rSWQ+DQogICAgPEluZmxvd1ZhbD44LDYyMjwvSW5mbG93VmFsPg0KICAgIDxEaXNwVmFsPjgsNjIyIDwvRGlzcFZhbD4NCiAgICA8TGFzdFVwZFRpbWU+MjAyNC8wNy8yOSA4OjQxOjMyPC9MYXN0VXBkVGltZT4NCiAgICA8V29ya3NoZWV0Tk0+UEwgUVRS44CQSUZSU+OAkSA8L1dvcmtzaGVldE5NPg0KICAgIDxMaW5rQ2VsbEFkZHJlc3NBMT5KNjQ8L0xpbmtDZWxsQWRkcmVzc0ExPg0KICAgIDxMaW5rQ2VsbEFkZHJlc3NSMUMxPlI2NEMxMD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kwMDAwMDA1OS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5PC9JdGVtSWQ+DQogICAgPERpc3BJdGVtSWQ+SzIxMDYwMzAwPC9EaXNwSXRlbUlkPg0KICAgIDxDb2xJZD5SMzAxMDAwMDAjPC9Db2xJZD4NCiAgICA8VGVtQXhpc1R5cD4xMDAwMDA8L1RlbUF4aXNUeXA+DQogICAgPE1lbnVObT7pgKPntZDntJTmkI3nm4roqIjnrpfmm7g8L01lbnVObT4NCiAgICA8SXRlbU5tPuaMgeWIhuazleOBq+OCiOOCi+aKleizh+aQjeebijwvSXRlbU5tPg0KICAgIDxDb2xObT7lvZPmnJ/ph5HpoY08L0NvbE5tPg0KICAgIDxPcmlnaW5hbFZhbD44LDYyMiwwMzcsMDAwPC9PcmlnaW5hbFZhbD4NCiAgICA8TGFzdE51bVZhbD44LDYyMjwvTGFzdE51bVZhbD4NCiAgICA8UmF3TGlua1ZhbD44LDYyMj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9" Error="">PD94bWwgdmVyc2lvbj0iMS4wIiBlbmNvZGluZz0idXRmLTgiPz4NCjxMaW5rSW5mb0V4Y2VsIHhtbG5zOnhzaT0iaHR0cDovL3d3dy53My5vcmcvMjAwMS9YTUxTY2hlbWEtaW5zdGFuY2UiIHhtbG5zOnhzZD0iaHR0cDovL3d3dy53My5vcmcvMjAwMS9YTUxTY2hlbWEiPg0KICA8TGlua0luZm9Db3JlPg0KICAgIDxMaW5rSWQ+Njk5PC9MaW5rSWQ+DQogICAgPEluZmxvd1ZhbD4zMSw4MjI8L0luZmxvd1ZhbD4NCiAgICA8RGlzcFZhbD4zMSw4MjIgPC9EaXNwVmFsPg0KICAgIDxMYXN0VXBkVGltZT4yMDI0LzA3LzI5IDg6NDE6MzI8L0xhc3RVcGRUaW1lPg0KICAgIDxXb3Jrc2hlZXROTT5QTCBRVFLjgJBJRlJT44CRIDwvV29ya3NoZWV0Tk0+DQogICAgPExpbmtDZWxsQWRkcmVzc0ExPko2NTwvTGlua0NlbGxBZGRyZXNzQTE+DQogICAgPExpbmtDZWxsQWRkcmVzc1IxQzE+UjY1QzEw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MjEwNz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3MDAwMCM8L0l0ZW1JZD4NCiAgICA8RGlzcEl0ZW1JZD5LMjEwNzAwMDAwPC9EaXNwSXRlbUlkPg0KICAgIDxDb2xJZD5SMzAxMDAwMDAjPC9Db2xJZD4NCiAgICA8VGVtQXhpc1R5cD4xMDAwMDA8L1RlbUF4aXNUeXA+DQogICAgPE1lbnVObT7pgKPntZDntJTmkI3nm4roqIjnrpfmm7g8L01lbnVObT4NCiAgICA8SXRlbU5tPueojuW8leWJjeWbm+WNiuacn+WIqeebijwvSXRlbU5tPg0KICAgIDxDb2xObT7lvZPmnJ/ph5HpoY08L0NvbE5tPg0KICAgIDxPcmlnaW5hbFZhbD4zMSw4MjIsNjU5LDAwMDwvT3JpZ2luYWxWYWw+DQogICAgPExhc3ROdW1WYWw+MzEsODIyPC9MYXN0TnVtVmFsPg0KICAgIDxSYXdMaW5rVmFsPjMxLDgyMj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0" Error="">PD94bWwgdmVyc2lvbj0iMS4wIiBlbmNvZGluZz0idXRmLTgiPz4NCjxMaW5rSW5mb0V4Y2VsIHhtbG5zOnhzaT0iaHR0cDovL3d3dy53My5vcmcvMjAwMS9YTUxTY2hlbWEtaW5zdGFuY2UiIHhtbG5zOnhzZD0iaHR0cDovL3d3dy53My5vcmcvMjAwMS9YTUxTY2hlbWEiPg0KICA8TGlua0luZm9Db3JlPg0KICAgIDxMaW5rSWQ+NzAwPC9MaW5rSWQ+DQogICAgPEluZmxvd1ZhbD4tNyw5MzE8L0luZmxvd1ZhbD4NCiAgICA8RGlzcFZhbD4oNyw5MzEpPC9EaXNwVmFsPg0KICAgIDxMYXN0VXBkVGltZT4yMDI0LzA3LzI5IDg6NDE6MzI8L0xhc3RVcGRUaW1lPg0KICAgIDxXb3Jrc2hlZXROTT5QTCBRVFLjgJBJRlJT44CRIDwvV29ya3NoZWV0Tk0+DQogICAgPExpbmtDZWxsQWRkcmVzc0ExPko2NjwvTGlua0NlbGxBZGRyZXNzQTE+DQogICAgPExpbmtDZWxsQWRkcmVzc1IxQzE+UjY2QzEw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MjEwODBa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4MFowMCM8L0l0ZW1JZD4NCiAgICA8RGlzcEl0ZW1JZD5LMjEwODBaMDAwPC9EaXNwSXRlbUlkPg0KICAgIDxDb2xJZD5SMzAxMDAwMDAjPC9Db2xJZD4NCiAgICA8VGVtQXhpc1R5cD4xMDAwMDA8L1RlbUF4aXNUeXA+DQogICAgPE1lbnVObT7pgKPntZDntJTmkI3nm4roqIjnrpfmm7g8L01lbnVObT4NCiAgICA8SXRlbU5tPuazleS6uuaJgOW+l+eojuiyu+eUqDwvSXRlbU5tPg0KICAgIDxDb2xObT7lvZPmnJ/ph5HpoY08L0NvbE5tPg0KICAgIDxPcmlnaW5hbFZhbD4tNyw5MzEsNzU4LDAwMDwvT3JpZ2luYWxWYWw+DQogICAgPExhc3ROdW1WYWw+LTcsOTMxPC9MYXN0TnVtVmFsPg0KICAgIDxSYXdMaW5rVmFsPi03LDkzMT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1" Error="">PD94bWwgdmVyc2lvbj0iMS4wIiBlbmNvZGluZz0idXRmLTgiPz4NCjxMaW5rSW5mb0V4Y2VsIHhtbG5zOnhzaT0iaHR0cDovL3d3dy53My5vcmcvMjAwMS9YTUxTY2hlbWEtaW5zdGFuY2UiIHhtbG5zOnhzZD0iaHR0cDovL3d3dy53My5vcmcvMjAwMS9YTUxTY2hlbWEiPg0KICA8TGlua0luZm9Db3JlPg0KICAgIDxMaW5rSWQ+NzAxPC9MaW5rSWQ+DQogICAgPEluZmxvd1ZhbD4yMyw4OTA8L0luZmxvd1ZhbD4NCiAgICA8RGlzcFZhbD4yMyw4OTAgPC9EaXNwVmFsPg0KICAgIDxMYXN0VXBkVGltZT4yMDI0LzA3LzI5IDg6NDE6MzI8L0xhc3RVcGRUaW1lPg0KICAgIDxXb3Jrc2hlZXROTT5QTCBRVFLjgJBJRlJT44CRIDwvV29ya3NoZWV0Tk0+DQogICAgPExpbmtDZWxsQWRkcmVzc0ExPko2NzwvTGlua0NlbGxBZGRyZXNzQTE+DQogICAgPExpbmtDZWxsQWRkcmVzc1IxQzE+UjY3QzEw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MjMwMD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zAwMDAwMCM8L0l0ZW1JZD4NCiAgICA8RGlzcEl0ZW1JZD5LMjMwMDAwMDAwPC9EaXNwSXRlbUlkPg0KICAgIDxDb2xJZD5SMzAxMDAwMDAjPC9Db2xJZD4NCiAgICA8VGVtQXhpc1R5cD4xMDAwMDA8L1RlbUF4aXNUeXA+DQogICAgPE1lbnVObT7pgKPntZDntJTmkI3nm4roqIjnrpfmm7g8L01lbnVObT4NCiAgICA8SXRlbU5tPuWbm+WNiuacn+e0lOWIqeebijwvSXRlbU5tPg0KICAgIDxDb2xObT7lvZPmnJ/ph5HpoY08L0NvbE5tPg0KICAgIDxPcmlnaW5hbFZhbD4yMyw4OTAsOTAxLDAwMDwvT3JpZ2luYWxWYWw+DQogICAgPExhc3ROdW1WYWw+MjMsODkwPC9MYXN0TnVtVmFsPg0KICAgIDxSYXdMaW5rVmFsPjIzLDg5MD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2" Error="">PD94bWwgdmVyc2lvbj0iMS4wIiBlbmNvZGluZz0idXRmLTgiPz4NCjxMaW5rSW5mb0V4Y2VsIHhtbG5zOnhzaT0iaHR0cDovL3d3dy53My5vcmcvMjAwMS9YTUxTY2hlbWEtaW5zdGFuY2UiIHhtbG5zOnhzZD0iaHR0cDovL3d3dy53My5vcmcvMjAwMS9YTUxTY2hlbWEiPg0KICA8TGlua0luZm9Db3JlPg0KICAgIDxMaW5rSWQ+NzAyPC9MaW5rSWQ+DQogICAgPEluZmxvd1ZhbD4yMywwNDQ8L0luZmxvd1ZhbD4NCiAgICA8RGlzcFZhbD4yMywwNDQgPC9EaXNwVmFsPg0KICAgIDxMYXN0VXBkVGltZT4yMDI0LzA3LzI5IDg6NDE6MzI8L0xhc3RVcGRUaW1lPg0KICAgIDxXb3Jrc2hlZXROTT5QTCBRVFLjgJBJRlJT44CRIDwvV29ya3NoZWV0Tk0+DQogICAgPExpbmtDZWxsQWRkcmVzc0ExPko2OTwvTGlua0NlbGxBZGRyZXNzQTE+DQogICAgPExpbmtDZWxsQWRkcmVzc1IxQzE+UjY5QzEw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MjQwMT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xMDAwMCM8L0l0ZW1JZD4NCiAgICA8RGlzcEl0ZW1JZD5LMjQwMTAwMDAwPC9EaXNwSXRlbUlkPg0KICAgIDxDb2xJZD5SMzAxMDAwMDAjPC9Db2xJZD4NCiAgICA8VGVtQXhpc1R5cD4xMDAwMDA8L1RlbUF4aXNUeXA+DQogICAgPE1lbnVObT7pgKPntZDntJTmkI3nm4roqIjnrpfmm7g8L01lbnVObT4NCiAgICA8SXRlbU5tPuimquS8muekvuOBruaJgOacieiAhTwvSXRlbU5tPg0KICAgIDxDb2xObT7lvZPmnJ/ph5HpoY08L0NvbE5tPg0KICAgIDxPcmlnaW5hbFZhbD4yMywwNDQsOTA3LDAwMDwvT3JpZ2luYWxWYWw+DQogICAgPExhc3ROdW1WYWw+MjMsMDQ0PC9MYXN0TnVtVmFsPg0KICAgIDxSYXdMaW5rVmFsPjIzLDA0ND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3" Error="">PD94bWwgdmVyc2lvbj0iMS4wIiBlbmNvZGluZz0idXRmLTgiPz4NCjxMaW5rSW5mb0V4Y2VsIHhtbG5zOnhzaT0iaHR0cDovL3d3dy53My5vcmcvMjAwMS9YTUxTY2hlbWEtaW5zdGFuY2UiIHhtbG5zOnhzZD0iaHR0cDovL3d3dy53My5vcmcvMjAwMS9YTUxTY2hlbWEiPg0KICA8TGlua0luZm9Db3JlPg0KICAgIDxMaW5rSWQ+NzAzPC9MaW5rSWQ+DQogICAgPEluZmxvd1ZhbD44NDU8L0luZmxvd1ZhbD4NCiAgICA8RGlzcFZhbD44NDUgPC9EaXNwVmFsPg0KICAgIDxMYXN0VXBkVGltZT4yMDI0LzA3LzI5IDg6NDE6MzI8L0xhc3RVcGRUaW1lPg0KICAgIDxXb3Jrc2hlZXROTT5QTCBRVFLjgJBJRlJT44CRIDwvV29ya3NoZWV0Tk0+DQogICAgPExpbmtDZWxsQWRkcmVzc0ExPko3MDwvTGlua0NlbGxBZGRyZXNzQTE+DQogICAgPExpbmtDZWxsQWRkcmVzc1IxQzE+UjcwQzEw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EwMDAwMDAwMDAvMS8xLzI0Mi9LMjQwMj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44NDUsOTk0LDAwMDwvT3JpZ2luYWxWYWw+DQogICAgPExhc3ROdW1WYWw+ODQ1PC9MYXN0TnVtVmFsPg0KICAgIDxSYXdMaW5rVmFsPjg0NTwvUmF3TGlua1ZhbD4NCiAgICA8Vmlld1VuaXRUeXA+NzwvVmlld1VuaXRUeXA+DQogICAgPERlY2ltYWxQb2ludD4wPC9EZWNpbWFsUG9pbnQ+DQogICAgPFJvdW5kVHlwPjI8L1JvdW5kVHlwPg0KICAgIDxOdW1UZXh0VHlwPjE8L051bVRleHRUeXA+DQogICAgPENsYXNzVHlwPjM8L0NsYXNzVHlwPg0KICAgIDxEVG90YWxZTURITVM+MjAyNC8wNy8yMiAwOTo1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4" Error="">PD94bWwgdmVyc2lvbj0iMS4wIiBlbmNvZGluZz0idXRmLTgiPz4NCjxMaW5rSW5mb0V4Y2VsIHhtbG5zOnhzaT0iaHR0cDovL3d3dy53My5vcmcvMjAwMS9YTUxTY2hlbWEtaW5zdGFuY2UiIHhtbG5zOnhzZD0iaHR0cDovL3d3dy53My5vcmcvMjAwMS9YTUxTY2hlbWEiPg0KICA8TGlua0luZm9Db3JlPg0KICAgIDxMaW5rSWQ+NzM0PC9MaW5rSWQ+DQogICAgPEluZmxvd1ZhbD45NzMsNDUwPC9JbmZsb3dWYWw+DQogICAgPERpc3BWYWw+OTczLDQ1MCA8L0Rpc3BWYWw+DQogICAgPExhc3RVcGRUaW1lPjIwMjQvMDcvMjkgODo0MTozMjwvTGFzdFVwZFRpbWU+DQogICAgPFdvcmtzaGVldE5NPkJT44CQSUZSU+OAkTwvV29ya3NoZWV0Tk0+DQogICAgPExpbmtDZWxsQWRkcmVzc0ExPlAzOTwvTGlua0NlbGxBZGRyZXNzQTE+DQogICAgPExpbmtDZWxsQWRkcmVzc1IxQzE+UjM5QzE2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A1MDAwMDAwMDAvMS8xLzI0Mi9LMTIwMVowMDAjL1IzMDEwMDAwMCMvMTAxMT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xWjAwMCM8L0l0ZW1JZD4NCiAgICA8RGlzcEl0ZW1JZD5LMTIwMVowMDAwPC9EaXNwSXRlbUlkPg0KICAgIDxDb2xJZD5SMzAxMDAwMDAjPC9Db2xJZD4NCiAgICA8VGVtQXhpc1R5cD4xMDExMDA8L1RlbUF4aXNUeXA+DQogICAgPE1lbnVObT7pgKPntZDosqHmlL/nirbmhYvoqIjnrpfmm7g8L01lbnVObT4NCiAgICA8SXRlbU5tPua1geWLleiyoOWCteWQiOioiDwvSXRlbU5tPg0KICAgIDxDb2xObT7liY3lubTluqbph5HpoY08L0NvbE5tPg0KICAgIDxPcmlnaW5hbFZhbD45NzMsNDUwLDg3MywwMDA8L09yaWdpbmFsVmFsPg0KICAgIDxMYXN0TnVtVmFsPjk3Myw0NTA8L0xhc3ROdW1WYWw+DQogICAgPFJhd0xpbmtWYWw+OTczLDQ1MDwvUmF3TGlua1ZhbD4NCiAgICA8Vmlld1VuaXRUeXA+NzwvVmlld1VuaXRUeXA+DQogICAgPERlY2ltYWxQb2ludD4wPC9EZWNpbWFsUG9pbnQ+DQogICAgPFJvdW5kVHlwPjI8L1JvdW5kVHlwPg0KICAgIDxOdW1UZXh0VHlwPjE8L051bVRleHRUeXA+DQogICAgPENsYXNzVHlwPjM8L0NsYXNzVHlwPg0KICAgIDxEVG90YWxZTURITVM+MjAyNC8wNy8yMiAwOTo0N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0" Error="">PD94bWwgdmVyc2lvbj0iMS4wIiBlbmNvZGluZz0idXRmLTgiPz4NCjxMaW5rSW5mb0V4Y2VsIHhtbG5zOnhzaT0iaHR0cDovL3d3dy53My5vcmcvMjAwMS9YTUxTY2hlbWEtaW5zdGFuY2UiIHhtbG5zOnhzZD0iaHR0cDovL3d3dy53My5vcmcvMjAwMS9YTUxTY2hlbWEiPg0KICA8TGlua0luZm9Db3JlPg0KICAgIDxMaW5rSWQ+ODUwPC9MaW5rSWQ+DQogICAgPEluZmxvd1ZhbD4tMTAsMDAwPC9JbmZsb3dWYWw+DQogICAgPERpc3BWYWw+KDEwLDAwMCk8L0Rpc3BWYWw+DQogICAgPExhc3RVcGRUaW1lPjIwMjQvMDcvMjkgODo0MTozMjwvTGFzdFVwZFRpbWU+DQogICAgPFdvcmtzaGVldE5NPkNG44CQSUZSU+OAkTwvV29ya3NoZWV0Tk0+DQogICAgPExpbmtDZWxsQWRkcmVzc0ExPlE0NjwvTGlua0NlbGxBZGRyZXNzQTE+DQogICAgPExpbmtDZWxsQWRkcmVzc1IxQzE+UjQ2QzE3PC9MaW5rQ2VsbEFkZHJlc3NSMUMxPg0KICAgIDxDZWxsQmFja2dyb3VuZENvbG9yPjE2Nzc3MjE1PC9DZWxsQmFja2dyb3VuZENvbG9yPg0KICAgIDxDZWxsQmFja2dyb3VuZENvbG9ySW5kZXg+LTQxNDI8L0NlbGxCYWNrZ3JvdW5kQ29sb3JJbmRleD4NCiAgPC9MaW5rSW5mb0NvcmU+DQogIDxMaW5rSW5mb1hzYT4NCiAgICA8QXVJZD4wNTU5Ny8yMi8zLzEvRDIzMDA1MDEwMDMwMDAwMDAwMDAvMS8xLzI0Mi9LOTAwMDAwMTEy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I8L0l0ZW1JZD4NCiAgICA8RGlzcEl0ZW1JZD5LNjMwMDUwMDA8L0Rpc3BJdGVtSWQ+DQogICAgPENvbElkPlIzMDEwMDAwMCM8L0NvbElkPg0KICAgIDxUZW1BeGlzVHlwPjEwMDAwMDwvVGVtQXhpc1R5cD4NCiAgICA8TWVudU5tPumAo+e1kENG6KiI566X5pu4PC9NZW51Tm0+DQogICAgPEl0ZW1ObT7npL7lgrXjga7lhJ/pgoTjgavjgojjgovmlK/lh7o8L0l0ZW1ObT4NCiAgICA8Q29sTm0+5b2T5pyf6YeR6aGNPC9Db2xObT4NCiAgICA8T3JpZ2luYWxWYWw+LTEwLDAwMCwwMDAsMDAwPC9PcmlnaW5hbFZhbD4NCiAgICA8TGFzdE51bVZhbD4tMTAsMDAwPC9MYXN0TnVtVmFsPg0KICAgIDxSYXdMaW5rVmFsPi0xMCwwMDA8L1Jhd0xpbmtWYWw+DQogICAgPFZpZXdVbml0VHlwPjc8L1ZpZXdVbml0VHlwPg0KICAgIDxEZWNpbWFsUG9pbnQ+MDwvRGVjaW1hbFBvaW50Pg0KICAgIDxSb3VuZFR5cD4yPC9Sb3VuZFR5cD4NCiAgICA8TnVtVGV4dFR5cD4xPC9OdW1UZXh0VHlwPg0KICAgIDxDbGFzc1R5cD4zPC9DbGFzc1R5cD4NCiAgICA8RFRvdGFsWU1ESE1TPjIwMjQvMDcvMjQgMTE6NTc6N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2" Error="">PD94bWwgdmVyc2lvbj0iMS4wIiBlbmNvZGluZz0idXRmLTgiPz4NCjxMaW5rSW5mb0V4Y2VsIHhtbG5zOnhzaT0iaHR0cDovL3d3dy53My5vcmcvMjAwMS9YTUxTY2hlbWEtaW5zdGFuY2UiIHhtbG5zOnhzZD0iaHR0cDovL3d3dy53My5vcmcvMjAwMS9YTUxTY2hlbWEiPg0KICA8TGlua0luZm9Db3JlPg0KICAgIDxMaW5rSWQ+ODYyPC9MaW5rSWQ+DQogICAgPEluZmxvd1ZhbD4yMy4wPC9JbmZsb3dWYWw+DQogICAgPERpc3BWYWw+MjMuMDwvRGlzcFZhbD4NCiAgICA8TGFzdFVwZFRpbWU+MjAyNC8wNy8yOSA5OjM0OjEyPC9MYXN0VXBkVGltZT4NCiAgICA8V29ya3NoZWV0Tk0+RVRDPC9Xb3Jrc2hlZXROTT4NCiAgICA8TGlua0NlbGxBZGRyZXNzQTE+QUU2PC9MaW5rQ2VsbEFkZHJlc3NBMT4NCiAgICA8TGlua0NlbGxBZGRyZXNzUjFDMT5SNkMzMTwvTGlua0NlbGxBZGRyZXNzUjFDMT4NCiAgICA8Q2VsbEJhY2tncm91bmRDb2xvcj4xNjc3NzIxNTwvQ2VsbEJhY2tncm91bmRDb2xvcj4NCiAgICA8Q2VsbEJhY2tncm91bmRDb2xvckluZGV4Pi00MTQyPC9DZWxsQmFja2dyb3VuZENvbG9ySW5kZXg+DQogIDwvTGlua0luZm9Db3JlPg0KICA8TGlua0luZm9Yc2E+DQogICAgPEF1SWQ+MDU1OTcvMjIvMy8xL0QyMzAwNTAxMDAxMDAwMDAwMDAwLzEvMS8yNDIvSzI0MDEwMDAwIy9SMzAxMDAwMDAjLzEwMDAwMDwvQXVJZD4NCiAgICA8Q29tcGFueUlkPjA1NTk3PC9Db21wYW55SWQ+DQogICAgPEFjUGVyaW9kPjIyPC9BY1BlcmlvZD4NCiAgICA8UGVyaW9kVHlwPjM8L1BlcmlvZFR5cD4NCiAgICA8UGVyaW9kRHRsVHlwPjE8L1BlcmlvZER0bFR5cD4NCiAgICA8UGVyaW9kU3RhcnREYXRlPjIwMjQ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jMsMDQ0LDkwNywwMDA8L09yaWdpbmFsVmFsPg0KICAgIDxMYXN0TnVtVmFsPjIzLDA0NDwvTGFzdE51bVZhbD4NCiAgICA8UmF3TGlua1ZhbD4yMywwNDQ8L1Jhd0xpbmtWYWw+DQogICAgPFZpZXdVbml0VHlwPjc8L1ZpZXdVbml0VHlwPg0KICAgIDxEZWNpbWFsUG9pbnQ+MDwvRGVjaW1hbFBvaW50Pg0KICAgIDxSb3VuZFR5cD4yPC9Sb3VuZFR5cD4NCiAgICA8TnVtVGV4dFR5cD4xPC9OdW1UZXh0VHlwPg0KICAgIDxDbGFzc1R5cD4zPC9DbGFzc1R5cD4NCiAgICA8RFRvdGFsWU1ESE1TPjIwMjQvMDcvMjIgMDk6NTE6NTk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63" Error="">PD94bWwgdmVyc2lvbj0iMS4wIiBlbmNvZGluZz0idXRmLTgiPz4NCjxMaW5rSW5mb0V4Y2VsIHhtbG5zOnhzaT0iaHR0cDovL3d3dy53My5vcmcvMjAwMS9YTUxTY2hlbWEtaW5zdGFuY2UiIHhtbG5zOnhzZD0iaHR0cDovL3d3dy53My5vcmcvMjAwMS9YTUxTY2hlbWEiPg0KICA8TGlua0luZm9Db3JlPg0KICAgIDxMaW5rSWQ+ODYzPC9MaW5rSWQ+DQogICAgPEluZmxvd1ZhbD4zLDA3NS44PC9JbmZsb3dWYWw+DQogICAgPERpc3BWYWw+MywwNzUuODwvRGlzcFZhbD4NCiAgICA8TGFzdFVwZFRpbWU+MjAyNC8wNy8yOSAxNDowNDozMTwvTGFzdFVwZFRpbWU+DQogICAgPFdvcmtzaGVldE5NPkVUQzwvV29ya3NoZWV0Tk0+DQogICAgPExpbmtDZWxsQWRkcmVzc0ExPkFFNzwvTGlua0NlbGxBZGRyZXNzQTE+DQogICAgPExpbmtDZWxsQWRkcmVzc1IxQzE+UjdDMzE8L0xpbmtDZWxsQWRkcmVzc1IxQzE+DQogICAgPENlbGxCYWNrZ3JvdW5kQ29sb3I+MTY3NzcyMTU8L0NlbGxCYWNrZ3JvdW5kQ29sb3I+DQogICAgPENlbGxCYWNrZ3JvdW5kQ29sb3JJbmRleD4tNDE0MjwvQ2VsbEJhY2tncm91bmRDb2xvckluZGV4Pg0KICA8L0xpbmtJbmZvQ29yZT4NCiAgPExpbmtJbmZvWHNhPg0KICAgIDxBdUlkPjA1NTk3LzIyLzMvMS9EMjMwMDUwMTAwMDUwMDAwMDAwMC8xLzEvMjQyL0sxMlowMDAwMCMvUjMwMTAwMDAwIy8xMDAwMDA8L0F1SWQ+DQogICAgPENvbXBhbnlJZD4wNTU5NzwvQ29tcGFueUlkPg0KICAgIDxBY1BlcmlvZD4yMjwvQWNQZXJpb2Q+DQogICAgPFBlcmlvZFR5cD4zPC9QZXJpb2RUeXA+DQogICAgPFBlcmlvZER0bFR5cD4xPC9QZXJpb2REdGxUeXA+DQogICAgPFBlcmlvZFN0YXJ0RGF0ZT4yMDI0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MsMDc1LDgyOCw4NDAsMDAwPC9PcmlnaW5hbFZhbD4NCiAgICA8TGFzdE51bVZhbD4zLDA3NSw4Mjg8L0xhc3ROdW1WYWw+DQogICAgPFJhd0xpbmtWYWw+MywwNzUsODI4PC9SYXdMaW5rVmFsPg0KICAgIDxWaWV3VW5pdFR5cD43PC9WaWV3VW5pdFR5cD4NCiAgICA8RGVjaW1hbFBvaW50PjA8L0RlY2ltYWxQb2ludD4NCiAgICA8Um91bmRUeXA+MjwvUm91bmRUeXA+DQogICAgPE51bVRleHRUeXA+MTwvTnVtVGV4dFR5cD4NCiAgICA8Q2xhc3NUeXA+MzwvQ2xhc3NUeXA+DQogICAgPERUb3RhbFlNREhNUz4yMDI0LzA3LzIyIDA5OjQ1OjQ5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4" Error="">PD94bWwgdmVyc2lvbj0iMS4wIiBlbmNvZGluZz0idXRmLTgiPz4NCjxMaW5rSW5mb0V4Y2VsIHhtbG5zOnhzaT0iaHR0cDovL3d3dy53My5vcmcvMjAwMS9YTUxTY2hlbWEtaW5zdGFuY2UiIHhtbG5zOnhzZD0iaHR0cDovL3d3dy53My5vcmcvMjAwMS9YTUxTY2hlbWEiPg0KICA8TGlua0luZm9Db3JlPg0KICAgIDxMaW5rSWQ+ODY0PC9MaW5rSWQ+DQogICAgPEluZmxvd1ZhbD4xMDYuMDg8L0luZmxvd1ZhbD4NCiAgICA8RGlzcFZhbD4xMDYuMDggPC9EaXNwVmFsPg0KICAgIDxMYXN0VXBkVGltZT4yMDI0LzA3LzI5IDE0OjA0OjU1PC9MYXN0VXBkVGltZT4NCiAgICA8V29ya3NoZWV0Tk0+RVRDPC9Xb3Jrc2hlZXROTT4NCiAgICA8TGlua0NlbGxBZGRyZXNzQTE+QUUyNzwvTGlua0NlbGxBZGRyZXNzQTE+DQogICAgPExpbmtDZWxsQWRkcmVzc1IxQzE+UjI3QzMxPC9MaW5rQ2VsbEFkZHJlc3NSMUMxPg0KICAgIDxDZWxsQmFja2dyb3VuZENvbG9yPjE2Nzc3MjE1PC9DZWxsQmFja2dyb3VuZENvbG9yPg0KICAgIDxDZWxsQmFja2dyb3VuZENvbG9ySW5kZXg+LTQxNDI8L0NlbGxCYWNrZ3JvdW5kQ29sb3JJbmRleD4NCiAgPC9MaW5rSW5mb0NvcmU+DQogIDxMaW5rSW5mb1hzYT4NCiAgICA8QXVJZD4wNTU5Ny8yMi8zLzEvRDIzMDE1MDA1MDA1MDAwMDAwMDAvMS8xLzI0Mi9LMTE2MDAwMDAjL1IzMDEwMDAwMCMvMTAwMDAwPC9BdUlkPg0KICAgIDxDb21wYW55SWQ+MDU1OTc8L0NvbXBhbnlJZD4NCiAgICA8QWNQZXJpb2Q+MjI8L0FjUGVyaW9kPg0KICAgIDxQZXJpb2RUeXA+MzwvUGVyaW9kVHlwPg0KICAgIDxQZXJpb2REdGxUeXA+MTwvUGVyaW9kRHRsVHlwPg0KICAgIDxQZXJpb2RTdGFydERhdGU+MjAyNC8wNC8wMTwvUGVyaW9kU3RhcnREYXRlPg0KICAgIDxEdEtpbmRJZD5EMjMwMTUwMDUwMDUwMDAwMDAwMDwvRHRLaW5kSWQ+DQogICAgPERvY1R5cD4xPC9Eb2NUeXA+DQogICAgPERvY1R5cE5tIC8+DQogICAgPFN1bUFjVHlwPjE8L1N1bUFjVHlwPg0KICAgIDxTaGVldFR5cD4yNDI8L1NoZWV0VHlwPg0KICAgIDxTaGVldE5tPumWi+ekuuaVsOWApOeiuuiqjSjplovnpLrljZjkvY0xKTwvU2hlZXRObT4NCiAgICA8SXRlbUlkPksxMTYwMDAwMCM8L0l0ZW1JZD4NCiAgICA8RGlzcEl0ZW1JZD5LMTE2MDAwMDAwPC9EaXNwSXRlbUlkPg0KICAgIDxDb2xJZD5SMzAxMDAwMDAjPC9Db2xJZD4NCiAgICA8VGVtQXhpc1R5cD4xMDAwMDA8L1RlbUF4aXNUeXA+DQogICAgPE1lbnVObT7ntYzllrbmiJDnuL48L01lbnVObT4NCiAgICA8SXRlbU5tPuWfuuacrOeahO+8keagquW9k+OBn+OCiuWbm+WNiuacn+WIqeebijwvSXRlbU5tPg0KICAgIDxDb2xObT4yMuacnzFRPC9Db2xObT4NCiAgICA8T3JpZ2luYWxWYWw+MTA2LjA3NjwvT3JpZ2luYWxWYWw+DQogICAgPExhc3ROdW1WYWw+MTA2LjA4PC9MYXN0TnVtVmFsPg0KICAgIDxSYXdMaW5rVmFsPjEwNi4wODwvUmF3TGlua1ZhbD4NCiAgICA8Vmlld1VuaXRUeXA+MTwvVmlld1VuaXRUeXA+DQogICAgPERlY2ltYWxQb2ludD4yPC9EZWNpbWFsUG9pbnQ+DQogICAgPFJvdW5kVHlwPjE8L1JvdW5kVHlwPg0KICAgIDxOdW1UZXh0VHlwPjM8L051bVRleHRUeXA+DQogICAgPENsYXNzVHlwPjM8L0NsYXNzVHlwPg0KICAgIDxEVG90YWxZTURITVM+MjAyNC8wNy8yMiAwOTo1Mjow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s>
</XAE>
</file>

<file path=customXml/itemProps1.xml><?xml version="1.0" encoding="utf-8"?>
<ds:datastoreItem xmlns:ds="http://schemas.openxmlformats.org/officeDocument/2006/customXml" ds:itemID="{22F3B0D3-35CC-4AAE-918B-4689616AE0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PL【JGAAP】</vt:lpstr>
      <vt:lpstr>PL【IFRS】 </vt:lpstr>
      <vt:lpstr>PL QTR【JGAAP】</vt:lpstr>
      <vt:lpstr>PL QTR【IFRS】 </vt:lpstr>
      <vt:lpstr>BS【JGAAP】</vt:lpstr>
      <vt:lpstr>BS【IFRS】</vt:lpstr>
      <vt:lpstr>CF【JGAAP】</vt:lpstr>
      <vt:lpstr>CF【IFRS】</vt:lpstr>
      <vt:lpstr>SEGMENT【JGAAP】</vt:lpstr>
      <vt:lpstr>SEGMENT【IFRS】 </vt:lpstr>
      <vt:lpstr>GROUP（1） </vt:lpstr>
      <vt:lpstr>GROUP  (2)</vt:lpstr>
      <vt:lpstr>ETC</vt:lpstr>
      <vt:lpstr>BS【IFRS】!Print_Area</vt:lpstr>
      <vt:lpstr>BS【JGAAP】!Print_Area</vt:lpstr>
      <vt:lpstr>CF【JGAAP】!Print_Area</vt:lpstr>
      <vt:lpstr>ETC!Print_Area</vt:lpstr>
      <vt:lpstr>'GROUP  (2)'!Print_Area</vt:lpstr>
      <vt:lpstr>'GROUP（1） '!Print_Area</vt:lpstr>
      <vt:lpstr>'PL QTR【IFRS】 '!Print_Area</vt:lpstr>
      <vt:lpstr>'PL QTR【JGAAP】'!Print_Area</vt:lpstr>
      <vt:lpstr>'PL【IFRS】 '!Print_Area</vt:lpstr>
      <vt:lpstr>PL【JGAAP】!Print_Area</vt:lpstr>
      <vt:lpstr>'SEGMENT【IFRS】 '!Print_Area</vt:lpstr>
      <vt:lpstr>SEGMENT【JGAAP】!Print_Area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2016-05-13T01:29:45Z</dcterms:created>
  <dcterms:modified xsi:type="dcterms:W3CDTF">2024-11-21T08:18:12Z</dcterms:modified>
</cp:coreProperties>
</file>